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BDIMAS-PENELITIAN\Abdimas 2019 Moel\PROPOSAL ABDIMAS SMK MAHADHIKA I\angket sosiometri\"/>
    </mc:Choice>
  </mc:AlternateContent>
  <bookViews>
    <workbookView xWindow="0" yWindow="0" windowWidth="20490" windowHeight="6495"/>
  </bookViews>
  <sheets>
    <sheet name=" TABULASI ARAH PILIH " sheetId="1" r:id="rId1"/>
    <sheet name="INPUT DATA " sheetId="9" r:id="rId2"/>
    <sheet name="INDEKS PEMILIH" sheetId="2" r:id="rId3"/>
    <sheet name="INDEKS PENOLAK" sheetId="3" r:id="rId4"/>
    <sheet name="INDEK PEMILIH - PENOLAK " sheetId="4" r:id="rId5"/>
    <sheet name="SOSIOGRAM 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E7" i="2"/>
  <c r="H53" i="1" l="1"/>
  <c r="I53" i="1"/>
  <c r="J53" i="1"/>
  <c r="K53" i="1"/>
  <c r="L53" i="1"/>
  <c r="M53" i="1"/>
  <c r="N53" i="1"/>
  <c r="O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H52" i="1"/>
  <c r="I52" i="1"/>
  <c r="J52" i="1"/>
  <c r="K52" i="1"/>
  <c r="L52" i="1"/>
  <c r="M52" i="1"/>
  <c r="N52" i="1"/>
  <c r="O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H51" i="1"/>
  <c r="I51" i="1"/>
  <c r="J51" i="1"/>
  <c r="K51" i="1"/>
  <c r="L51" i="1"/>
  <c r="M51" i="1"/>
  <c r="N51" i="1"/>
  <c r="O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H50" i="1"/>
  <c r="I50" i="1"/>
  <c r="J50" i="1"/>
  <c r="K50" i="1"/>
  <c r="L50" i="1"/>
  <c r="M50" i="1"/>
  <c r="N50" i="1"/>
  <c r="O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H49" i="1"/>
  <c r="I49" i="1"/>
  <c r="J49" i="1"/>
  <c r="K49" i="1"/>
  <c r="L49" i="1"/>
  <c r="M49" i="1"/>
  <c r="N49" i="1"/>
  <c r="O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H46" i="1"/>
  <c r="I46" i="1"/>
  <c r="J46" i="1"/>
  <c r="K46" i="1"/>
  <c r="L46" i="1"/>
  <c r="M46" i="1"/>
  <c r="N46" i="1"/>
  <c r="O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G53" i="1"/>
  <c r="G52" i="1"/>
  <c r="G51" i="1" l="1"/>
  <c r="G49" i="1"/>
  <c r="G37" i="4" l="1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AM9" i="1"/>
  <c r="AL9" i="1"/>
  <c r="AK9" i="1"/>
  <c r="AJ9" i="1"/>
  <c r="AM8" i="1"/>
  <c r="AL8" i="1"/>
  <c r="AK8" i="1"/>
  <c r="AJ8" i="1"/>
  <c r="AJ48" i="1"/>
  <c r="AJ47" i="1"/>
  <c r="AJ45" i="1"/>
  <c r="AJ44" i="1"/>
  <c r="E43" i="1" l="1"/>
  <c r="F43" i="1" s="1"/>
  <c r="G17" i="2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3" l="1"/>
  <c r="G37" i="2"/>
  <c r="AK48" i="1" l="1"/>
  <c r="AL48" i="1"/>
  <c r="AK47" i="1"/>
  <c r="AL47" i="1"/>
  <c r="AK45" i="1"/>
  <c r="AL45" i="1"/>
  <c r="AK44" i="1"/>
  <c r="AL44" i="1"/>
  <c r="AM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M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P51" i="1" l="1"/>
  <c r="P53" i="1" s="1"/>
  <c r="P49" i="1"/>
  <c r="D10" i="3"/>
  <c r="D11" i="3"/>
  <c r="D14" i="3"/>
  <c r="D15" i="3"/>
  <c r="D13" i="3"/>
  <c r="D8" i="3"/>
  <c r="D12" i="3"/>
  <c r="D16" i="3"/>
  <c r="D7" i="3"/>
  <c r="D9" i="3"/>
  <c r="G39" i="4" l="1"/>
  <c r="G39" i="3"/>
  <c r="G39" i="2"/>
  <c r="E16" i="4"/>
  <c r="E10" i="3"/>
  <c r="G10" i="3" s="1"/>
  <c r="E9" i="3"/>
  <c r="G9" i="3" s="1"/>
  <c r="E14" i="4"/>
  <c r="E13" i="3"/>
  <c r="G13" i="3" s="1"/>
  <c r="E12" i="4"/>
  <c r="E8" i="4"/>
  <c r="G38" i="2"/>
  <c r="G38" i="3"/>
  <c r="E12" i="3"/>
  <c r="G12" i="3" s="1"/>
  <c r="E10" i="4"/>
  <c r="E16" i="3"/>
  <c r="G16" i="3" s="1"/>
  <c r="E14" i="3"/>
  <c r="G14" i="3" s="1"/>
  <c r="E8" i="3"/>
  <c r="G8" i="3" s="1"/>
  <c r="E9" i="4"/>
  <c r="E13" i="4"/>
  <c r="E15" i="4"/>
  <c r="E15" i="3"/>
  <c r="G15" i="3" s="1"/>
  <c r="E11" i="4"/>
  <c r="E11" i="3"/>
  <c r="G11" i="3" s="1"/>
  <c r="E7" i="4"/>
  <c r="E7" i="3"/>
  <c r="G7" i="3" s="1"/>
  <c r="J8" i="1"/>
  <c r="AM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M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I8" i="1"/>
  <c r="H8" i="1"/>
  <c r="G8" i="1"/>
  <c r="A7" i="1"/>
  <c r="P50" i="1" l="1"/>
  <c r="P52" i="1" s="1"/>
  <c r="P46" i="1"/>
  <c r="G50" i="1"/>
  <c r="G46" i="1"/>
  <c r="G38" i="4"/>
  <c r="T7" i="3"/>
  <c r="E16" i="2" l="1"/>
  <c r="G16" i="2" s="1"/>
  <c r="E10" i="2"/>
  <c r="G10" i="2" s="1"/>
  <c r="E14" i="2"/>
  <c r="G14" i="2" s="1"/>
  <c r="E13" i="2"/>
  <c r="G13" i="2" s="1"/>
  <c r="E12" i="2"/>
  <c r="G12" i="2" s="1"/>
  <c r="D8" i="4"/>
  <c r="G8" i="4" s="1"/>
  <c r="D10" i="4"/>
  <c r="G10" i="4" s="1"/>
  <c r="D13" i="4"/>
  <c r="G13" i="4" s="1"/>
  <c r="D14" i="4"/>
  <c r="G14" i="4" s="1"/>
  <c r="E8" i="2"/>
  <c r="G8" i="2" s="1"/>
  <c r="D16" i="4"/>
  <c r="G16" i="4" s="1"/>
  <c r="D12" i="4"/>
  <c r="G12" i="4" s="1"/>
  <c r="G7" i="2"/>
  <c r="D7" i="4"/>
  <c r="G7" i="4" s="1"/>
  <c r="D9" i="4"/>
  <c r="G9" i="4" s="1"/>
  <c r="E9" i="2"/>
  <c r="G9" i="2" s="1"/>
  <c r="E11" i="2"/>
  <c r="G11" i="2" s="1"/>
  <c r="D11" i="4"/>
  <c r="G11" i="4" s="1"/>
  <c r="E15" i="2"/>
  <c r="G15" i="2" s="1"/>
  <c r="D15" i="4"/>
  <c r="G15" i="4" s="1"/>
  <c r="D7" i="2"/>
</calcChain>
</file>

<file path=xl/comments1.xml><?xml version="1.0" encoding="utf-8"?>
<comments xmlns="http://schemas.openxmlformats.org/spreadsheetml/2006/main">
  <authors>
    <author>BK Computer</author>
  </authors>
  <commentList>
    <comment ref="C10" authorId="0" shapeId="0">
      <text>
        <r>
          <rPr>
            <b/>
            <sz val="8"/>
            <color indexed="81"/>
            <rFont val="Tahoma"/>
            <family val="2"/>
          </rPr>
          <t>BK Computer: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53"/>
            <rFont val="Tahoma"/>
            <family val="2"/>
          </rPr>
          <t xml:space="preserve">SETIAP PENGETIKAN NAMA SISWA AKHIRI DENGAN TANDA </t>
        </r>
        <r>
          <rPr>
            <b/>
            <sz val="16"/>
            <color indexed="53"/>
            <rFont val="Tahoma"/>
            <family val="2"/>
          </rPr>
          <t>,</t>
        </r>
        <r>
          <rPr>
            <sz val="12"/>
            <color indexed="53"/>
            <rFont val="Tahoma"/>
            <family val="2"/>
          </rPr>
          <t xml:space="preserve"> ( KOMA )</t>
        </r>
      </text>
    </comment>
  </commentList>
</comments>
</file>

<file path=xl/comments2.xml><?xml version="1.0" encoding="utf-8"?>
<comments xmlns="http://schemas.openxmlformats.org/spreadsheetml/2006/main">
  <authors>
    <author>BK Computer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BK Computer: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53"/>
            <rFont val="Tahoma"/>
            <family val="2"/>
          </rPr>
          <t xml:space="preserve">SETIAP PENGETIKAN NAMA SISWA AKHIRI DENGAN TANDA </t>
        </r>
        <r>
          <rPr>
            <b/>
            <sz val="16"/>
            <color indexed="53"/>
            <rFont val="Tahoma"/>
            <family val="2"/>
          </rPr>
          <t>,</t>
        </r>
        <r>
          <rPr>
            <sz val="12"/>
            <color indexed="53"/>
            <rFont val="Tahoma"/>
            <family val="2"/>
          </rPr>
          <t xml:space="preserve"> ( KOMA )</t>
        </r>
      </text>
    </comment>
  </commentList>
</comments>
</file>

<file path=xl/comments3.xml><?xml version="1.0" encoding="utf-8"?>
<comments xmlns="http://schemas.openxmlformats.org/spreadsheetml/2006/main">
  <authors>
    <author>BK Computer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BK Computer: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53"/>
            <rFont val="Tahoma"/>
            <family val="2"/>
          </rPr>
          <t xml:space="preserve">SETIAP PENGETIKAN NAMA SISWA AKHIRI DENGAN TANDA </t>
        </r>
        <r>
          <rPr>
            <b/>
            <sz val="16"/>
            <color indexed="53"/>
            <rFont val="Tahoma"/>
            <family val="2"/>
          </rPr>
          <t>,</t>
        </r>
        <r>
          <rPr>
            <sz val="12"/>
            <color indexed="53"/>
            <rFont val="Tahoma"/>
            <family val="2"/>
          </rPr>
          <t xml:space="preserve"> ( KOMA )</t>
        </r>
      </text>
    </comment>
  </commentList>
</comments>
</file>

<file path=xl/comments4.xml><?xml version="1.0" encoding="utf-8"?>
<comments xmlns="http://schemas.openxmlformats.org/spreadsheetml/2006/main">
  <authors>
    <author>BK Computer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BK Computer: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53"/>
            <rFont val="Tahoma"/>
            <family val="2"/>
          </rPr>
          <t xml:space="preserve">SETIAP PENGETIKAN NAMA SISWA AKHIRI DENGAN TANDA </t>
        </r>
        <r>
          <rPr>
            <b/>
            <sz val="16"/>
            <color indexed="53"/>
            <rFont val="Tahoma"/>
            <family val="2"/>
          </rPr>
          <t>,</t>
        </r>
        <r>
          <rPr>
            <sz val="12"/>
            <color indexed="53"/>
            <rFont val="Tahoma"/>
            <family val="2"/>
          </rPr>
          <t xml:space="preserve"> ( KOMA )</t>
        </r>
      </text>
    </comment>
  </commentList>
</comments>
</file>

<file path=xl/comments5.xml><?xml version="1.0" encoding="utf-8"?>
<comments xmlns="http://schemas.openxmlformats.org/spreadsheetml/2006/main">
  <authors>
    <author>BK Computer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BK Computer: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53"/>
            <rFont val="Tahoma"/>
            <family val="2"/>
          </rPr>
          <t xml:space="preserve">SETIAP PENGETIKAN NAMA SISWA AKHIRI DENGAN TANDA </t>
        </r>
        <r>
          <rPr>
            <b/>
            <sz val="16"/>
            <color indexed="53"/>
            <rFont val="Tahoma"/>
            <family val="2"/>
          </rPr>
          <t>,</t>
        </r>
        <r>
          <rPr>
            <sz val="12"/>
            <color indexed="53"/>
            <rFont val="Tahoma"/>
            <family val="2"/>
          </rPr>
          <t xml:space="preserve"> ( KOMA )</t>
        </r>
      </text>
    </comment>
  </commentList>
</comments>
</file>

<file path=xl/sharedStrings.xml><?xml version="1.0" encoding="utf-8"?>
<sst xmlns="http://schemas.openxmlformats.org/spreadsheetml/2006/main" count="557" uniqueCount="81">
  <si>
    <t>MATRIK SOSIOMETRI</t>
  </si>
  <si>
    <t>ARAH HUBUNGAN SOSIAL TEMAN 1 ( SATU ) KELAS</t>
  </si>
  <si>
    <t>KELAS</t>
  </si>
  <si>
    <t>NO. URUT</t>
  </si>
  <si>
    <t>Dipilih / Ditolak</t>
  </si>
  <si>
    <t>JML :</t>
  </si>
  <si>
    <t>NO. INDUK</t>
  </si>
  <si>
    <t>L / P</t>
  </si>
  <si>
    <t>X</t>
  </si>
  <si>
    <t>JUMLAH SISWA KELAS :</t>
  </si>
  <si>
    <t>Jumlah Pemilih</t>
  </si>
  <si>
    <t>Jumlah Penolak</t>
  </si>
  <si>
    <t>TAHUN PELAJARAN 2018/2019</t>
  </si>
  <si>
    <t xml:space="preserve"> </t>
  </si>
  <si>
    <t>Tabel 2</t>
  </si>
  <si>
    <t>NO.</t>
  </si>
  <si>
    <t>NAMA SUBYEK</t>
  </si>
  <si>
    <t>Tabel 1</t>
  </si>
  <si>
    <t>N-1</t>
  </si>
  <si>
    <t>Tabel 3</t>
  </si>
  <si>
    <t xml:space="preserve">INDEKS STATUS PENOLAKAN / REJECTION STATUS ( RS )   </t>
  </si>
  <si>
    <t xml:space="preserve">INDEKS STATUS PEMILIHAN / CHOICE STATUS ( CS )   </t>
  </si>
  <si>
    <t xml:space="preserve">INDEKS STATUS PEMILIHAN DAN PENOLAKAN ( CRS )   </t>
  </si>
  <si>
    <t>Jumlah Pm</t>
  </si>
  <si>
    <t>Jumlah Pk</t>
  </si>
  <si>
    <t xml:space="preserve">BOBOT PEMILIH </t>
  </si>
  <si>
    <t xml:space="preserve">BOBOT PENOLAK </t>
  </si>
  <si>
    <t xml:space="preserve">Bobot Pm </t>
  </si>
  <si>
    <t xml:space="preserve">Bobot Pk </t>
  </si>
  <si>
    <t>Nilai Indeks Pm-Pk</t>
  </si>
  <si>
    <t>Nilai Indeks  Pk</t>
  </si>
  <si>
    <t>Nilai Indeks  Pm</t>
  </si>
  <si>
    <t xml:space="preserve"> L/P</t>
  </si>
  <si>
    <t xml:space="preserve">Pemilih </t>
  </si>
  <si>
    <t xml:space="preserve">Penolak </t>
  </si>
  <si>
    <t>Tabel 4</t>
  </si>
  <si>
    <t xml:space="preserve">Nilai Indeks Pemilih </t>
  </si>
  <si>
    <t xml:space="preserve">   </t>
  </si>
  <si>
    <t xml:space="preserve">Nilai Indeks Penolak </t>
  </si>
  <si>
    <t xml:space="preserve">PKM SMK MAHADHIKA I JAKARTA </t>
  </si>
  <si>
    <t>SISWA KELAS X.AK-1</t>
  </si>
  <si>
    <t xml:space="preserve">GRAFIK SKOR PENOLAKAN  </t>
  </si>
  <si>
    <t xml:space="preserve">GRAFIK SKOR PEMILIHAN   </t>
  </si>
  <si>
    <t>Pilihan 1 ( ketik angka 1 ) skor 2</t>
  </si>
  <si>
    <t>Pilihan 2 ( ketik angka 2 ) skor 1</t>
  </si>
  <si>
    <t>Penolakan 1 ( ketik angka 3) skor 2</t>
  </si>
  <si>
    <t xml:space="preserve">Penolakan 2 ( ketik angka 4 ) skor 1 </t>
  </si>
  <si>
    <t>ANDINI ALIKA GITA CAHYANI</t>
  </si>
  <si>
    <t>ANGGRAENI</t>
  </si>
  <si>
    <t>ANISSA NUR AZIZAH</t>
  </si>
  <si>
    <t>ANNISA SEPTIA NINGRUM</t>
  </si>
  <si>
    <t>DEWI NURSAFITRI</t>
  </si>
  <si>
    <t>DHEA ROSA LINA</t>
  </si>
  <si>
    <t>DIFA KAMILA</t>
  </si>
  <si>
    <t>JASMINE SYAHRANI</t>
  </si>
  <si>
    <t>LAILA FITRI YUNITA</t>
  </si>
  <si>
    <t>LAITA AYU QAUMIYA</t>
  </si>
  <si>
    <t>LATHIFAH NURWAHDAH</t>
  </si>
  <si>
    <t>MEICA RESTIKA</t>
  </si>
  <si>
    <t>MILDA SARI</t>
  </si>
  <si>
    <t>MOCHAMMAD GILANG A</t>
  </si>
  <si>
    <t>MUHAMMAD NAUFAL I</t>
  </si>
  <si>
    <t>MUTIA RAHMAH</t>
  </si>
  <si>
    <t>NABILLA RIZKYKA P</t>
  </si>
  <si>
    <t>NAFISATUNISA</t>
  </si>
  <si>
    <t>OCTAVIANI KUSUMA</t>
  </si>
  <si>
    <t>ORYZA SATIVA</t>
  </si>
  <si>
    <t>PUTRI AMELLIA</t>
  </si>
  <si>
    <t>PUTRI KOMALA SARI</t>
  </si>
  <si>
    <t>PUTRI NABILA F.A.B.</t>
  </si>
  <si>
    <t>PUTU SRI NOVIYANTI</t>
  </si>
  <si>
    <t>RISKY LESTARI</t>
  </si>
  <si>
    <t>RONY ALFAROZI</t>
  </si>
  <si>
    <t>SHIFA AULIA</t>
  </si>
  <si>
    <t>SYABRINA EKA DAMAYANTI</t>
  </si>
  <si>
    <t>SYIFA FADILLAH</t>
  </si>
  <si>
    <t>WANDA SUKMA</t>
  </si>
  <si>
    <t>WINDA RAHAYU</t>
  </si>
  <si>
    <t>YOHANA WAHYU UTAMI</t>
  </si>
  <si>
    <t>ZANNETA ALTHAF NABILA</t>
  </si>
  <si>
    <t>X.AK-2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</si>
</sst>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8"/>
      <color indexed="8"/>
      <name val="Times New Roman"/>
      <family val="1"/>
    </font>
    <font>
      <b/>
      <sz val="24"/>
      <name val="Arial Black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53"/>
      <name val="Tahoma"/>
      <family val="2"/>
    </font>
    <font>
      <b/>
      <sz val="16"/>
      <color indexed="53"/>
      <name val="Tahoma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24"/>
      <name val="Arial"/>
      <family val="2"/>
    </font>
    <font>
      <sz val="11"/>
      <color theme="1"/>
      <name val="Arial"/>
      <family val="2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7"/>
      <color rgb="FF000000"/>
      <name val="Times New Roman"/>
      <family val="1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 applyAlignment="1"/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textRotation="90" shrinkToFit="1" readingOrder="1"/>
    </xf>
    <xf numFmtId="0" fontId="0" fillId="0" borderId="0" xfId="0" applyFill="1" applyAlignment="1">
      <alignment horizontal="center" textRotation="90" readingOrder="1"/>
    </xf>
    <xf numFmtId="0" fontId="6" fillId="0" borderId="0" xfId="0" applyFont="1" applyBorder="1" applyAlignment="1">
      <alignment shrinkToFit="1"/>
    </xf>
    <xf numFmtId="0" fontId="0" fillId="0" borderId="0" xfId="0" applyFill="1" applyBorder="1"/>
    <xf numFmtId="0" fontId="0" fillId="0" borderId="0" xfId="0" applyBorder="1"/>
    <xf numFmtId="0" fontId="8" fillId="0" borderId="8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textRotation="90" readingOrder="1"/>
    </xf>
    <xf numFmtId="0" fontId="6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11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textRotation="90" shrinkToFit="1" readingOrder="1"/>
    </xf>
    <xf numFmtId="18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/>
    <xf numFmtId="0" fontId="4" fillId="6" borderId="8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" fontId="4" fillId="0" borderId="0" xfId="0" applyNumberFormat="1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23" fillId="0" borderId="0" xfId="0" applyFont="1" applyFill="1" applyBorder="1"/>
    <xf numFmtId="0" fontId="5" fillId="7" borderId="8" xfId="0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4" fillId="8" borderId="1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 wrapText="1"/>
    </xf>
    <xf numFmtId="49" fontId="5" fillId="9" borderId="16" xfId="0" applyNumberFormat="1" applyFont="1" applyFill="1" applyBorder="1" applyAlignment="1">
      <alignment horizontal="center" shrinkToFit="1"/>
    </xf>
    <xf numFmtId="0" fontId="12" fillId="9" borderId="9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11" fillId="9" borderId="0" xfId="0" applyFont="1" applyFill="1"/>
    <xf numFmtId="0" fontId="11" fillId="9" borderId="0" xfId="0" applyFont="1" applyFill="1" applyBorder="1"/>
    <xf numFmtId="0" fontId="6" fillId="9" borderId="0" xfId="0" applyFont="1" applyFill="1" applyBorder="1" applyAlignment="1">
      <alignment horizontal="center"/>
    </xf>
    <xf numFmtId="0" fontId="0" fillId="9" borderId="0" xfId="0" applyFill="1" applyBorder="1"/>
    <xf numFmtId="0" fontId="0" fillId="9" borderId="0" xfId="0" applyFill="1"/>
    <xf numFmtId="0" fontId="5" fillId="9" borderId="9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5" fillId="9" borderId="0" xfId="0" applyFont="1" applyFill="1"/>
    <xf numFmtId="0" fontId="5" fillId="9" borderId="0" xfId="0" applyFont="1" applyFill="1" applyBorder="1"/>
    <xf numFmtId="0" fontId="24" fillId="9" borderId="0" xfId="0" applyFont="1" applyFill="1" applyBorder="1"/>
    <xf numFmtId="0" fontId="24" fillId="9" borderId="0" xfId="0" applyFont="1" applyFill="1"/>
    <xf numFmtId="0" fontId="12" fillId="9" borderId="8" xfId="0" applyFont="1" applyFill="1" applyBorder="1" applyAlignment="1">
      <alignment horizontal="center"/>
    </xf>
    <xf numFmtId="0" fontId="6" fillId="9" borderId="0" xfId="0" applyFont="1" applyFill="1" applyBorder="1" applyAlignment="1"/>
    <xf numFmtId="0" fontId="20" fillId="9" borderId="9" xfId="0" applyFont="1" applyFill="1" applyBorder="1" applyAlignment="1">
      <alignment horizontal="center" textRotation="90" shrinkToFit="1" readingOrder="1"/>
    </xf>
    <xf numFmtId="0" fontId="6" fillId="9" borderId="9" xfId="0" applyFont="1" applyFill="1" applyBorder="1" applyAlignment="1">
      <alignment horizontal="center" vertical="center"/>
    </xf>
    <xf numFmtId="0" fontId="5" fillId="6" borderId="9" xfId="0" applyFont="1" applyFill="1" applyBorder="1"/>
    <xf numFmtId="0" fontId="6" fillId="9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4" borderId="25" xfId="0" applyFill="1" applyBorder="1"/>
    <xf numFmtId="0" fontId="8" fillId="0" borderId="9" xfId="0" applyFont="1" applyFill="1" applyBorder="1" applyAlignment="1">
      <alignment horizontal="center" vertical="center" shrinkToFit="1"/>
    </xf>
    <xf numFmtId="0" fontId="5" fillId="9" borderId="13" xfId="0" applyFont="1" applyFill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9" fillId="3" borderId="15" xfId="0" applyFont="1" applyFill="1" applyBorder="1" applyAlignment="1">
      <alignment horizontal="center"/>
    </xf>
    <xf numFmtId="0" fontId="10" fillId="4" borderId="27" xfId="0" applyFont="1" applyFill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0" fillId="4" borderId="27" xfId="0" applyFill="1" applyBorder="1"/>
    <xf numFmtId="0" fontId="20" fillId="0" borderId="16" xfId="0" applyFont="1" applyBorder="1" applyAlignment="1">
      <alignment horizontal="center" textRotation="90" shrinkToFit="1" readingOrder="1"/>
    </xf>
    <xf numFmtId="0" fontId="6" fillId="0" borderId="16" xfId="0" applyFont="1" applyBorder="1" applyAlignment="1">
      <alignment horizontal="center" vertical="center"/>
    </xf>
    <xf numFmtId="0" fontId="5" fillId="9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9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right"/>
    </xf>
    <xf numFmtId="0" fontId="14" fillId="9" borderId="22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49" fontId="5" fillId="0" borderId="38" xfId="0" applyNumberFormat="1" applyFont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 shrinkToFit="1"/>
    </xf>
    <xf numFmtId="0" fontId="4" fillId="8" borderId="7" xfId="0" applyFont="1" applyFill="1" applyBorder="1" applyAlignment="1">
      <alignment horizontal="center" vertical="center"/>
    </xf>
    <xf numFmtId="2" fontId="0" fillId="5" borderId="6" xfId="0" applyNumberFormat="1" applyFont="1" applyFill="1" applyBorder="1"/>
    <xf numFmtId="2" fontId="0" fillId="5" borderId="19" xfId="0" applyNumberFormat="1" applyFont="1" applyFill="1" applyBorder="1"/>
    <xf numFmtId="2" fontId="0" fillId="5" borderId="22" xfId="0" applyNumberFormat="1" applyFill="1" applyBorder="1"/>
    <xf numFmtId="2" fontId="0" fillId="5" borderId="23" xfId="0" applyNumberFormat="1" applyFill="1" applyBorder="1"/>
    <xf numFmtId="2" fontId="0" fillId="5" borderId="24" xfId="0" applyNumberFormat="1" applyFill="1" applyBorder="1"/>
    <xf numFmtId="0" fontId="25" fillId="2" borderId="27" xfId="0" applyFont="1" applyFill="1" applyBorder="1" applyAlignment="1">
      <alignment vertical="center"/>
    </xf>
    <xf numFmtId="0" fontId="0" fillId="0" borderId="0" xfId="0" applyFont="1"/>
    <xf numFmtId="0" fontId="0" fillId="4" borderId="27" xfId="0" applyFont="1" applyFill="1" applyBorder="1"/>
    <xf numFmtId="0" fontId="14" fillId="4" borderId="0" xfId="0" applyFont="1" applyFill="1" applyBorder="1" applyAlignment="1">
      <alignment horizontal="center"/>
    </xf>
    <xf numFmtId="0" fontId="11" fillId="4" borderId="0" xfId="0" applyFont="1" applyFill="1"/>
    <xf numFmtId="0" fontId="0" fillId="4" borderId="0" xfId="0" applyFill="1"/>
    <xf numFmtId="0" fontId="27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5" fillId="9" borderId="13" xfId="0" applyFont="1" applyFill="1" applyBorder="1" applyAlignment="1">
      <alignment horizontal="center"/>
    </xf>
    <xf numFmtId="0" fontId="5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26" fillId="9" borderId="35" xfId="0" applyFont="1" applyFill="1" applyBorder="1" applyAlignment="1">
      <alignment horizontal="center"/>
    </xf>
    <xf numFmtId="0" fontId="26" fillId="9" borderId="24" xfId="0" applyFont="1" applyFill="1" applyBorder="1" applyAlignment="1">
      <alignment horizontal="center"/>
    </xf>
    <xf numFmtId="0" fontId="26" fillId="9" borderId="37" xfId="0" applyFont="1" applyFill="1" applyBorder="1" applyAlignment="1">
      <alignment horizontal="center"/>
    </xf>
    <xf numFmtId="0" fontId="26" fillId="9" borderId="23" xfId="0" applyFont="1" applyFill="1" applyBorder="1" applyAlignment="1">
      <alignment horizontal="center"/>
    </xf>
    <xf numFmtId="0" fontId="26" fillId="9" borderId="36" xfId="0" applyFont="1" applyFill="1" applyBorder="1" applyAlignment="1">
      <alignment horizontal="center"/>
    </xf>
    <xf numFmtId="2" fontId="0" fillId="5" borderId="28" xfId="0" applyNumberFormat="1" applyFont="1" applyFill="1" applyBorder="1"/>
    <xf numFmtId="0" fontId="5" fillId="9" borderId="9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shrinkToFit="1"/>
    </xf>
    <xf numFmtId="0" fontId="5" fillId="5" borderId="19" xfId="0" applyFont="1" applyFill="1" applyBorder="1" applyAlignment="1">
      <alignment horizontal="center" shrinkToFit="1"/>
    </xf>
    <xf numFmtId="0" fontId="5" fillId="5" borderId="28" xfId="0" applyFont="1" applyFill="1" applyBorder="1" applyAlignment="1">
      <alignment horizontal="center" shrinkToFit="1"/>
    </xf>
    <xf numFmtId="0" fontId="5" fillId="5" borderId="22" xfId="0" applyFont="1" applyFill="1" applyBorder="1" applyAlignment="1">
      <alignment horizontal="center" shrinkToFit="1"/>
    </xf>
    <xf numFmtId="0" fontId="5" fillId="5" borderId="23" xfId="0" applyFont="1" applyFill="1" applyBorder="1" applyAlignment="1">
      <alignment horizontal="center" shrinkToFit="1"/>
    </xf>
    <xf numFmtId="0" fontId="5" fillId="5" borderId="24" xfId="0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textRotation="180" wrapText="1"/>
    </xf>
    <xf numFmtId="0" fontId="5" fillId="0" borderId="10" xfId="0" applyFont="1" applyBorder="1" applyAlignment="1">
      <alignment textRotation="180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0" fontId="5" fillId="0" borderId="35" xfId="0" applyFont="1" applyBorder="1" applyAlignment="1">
      <alignment horizontal="center" shrinkToFit="1"/>
    </xf>
    <xf numFmtId="0" fontId="5" fillId="0" borderId="36" xfId="0" applyFont="1" applyBorder="1" applyAlignment="1">
      <alignment horizontal="center" shrinkToFit="1"/>
    </xf>
    <xf numFmtId="0" fontId="5" fillId="0" borderId="37" xfId="0" applyFont="1" applyBorder="1" applyAlignment="1">
      <alignment horizontal="center" shrinkToFit="1"/>
    </xf>
    <xf numFmtId="0" fontId="5" fillId="4" borderId="0" xfId="0" applyFont="1" applyFill="1" applyBorder="1" applyAlignment="1">
      <alignment horizontal="center" shrinkToFit="1"/>
    </xf>
    <xf numFmtId="0" fontId="5" fillId="4" borderId="27" xfId="0" applyFont="1" applyFill="1" applyBorder="1" applyAlignment="1">
      <alignment horizontal="center" shrinkToFit="1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5" fillId="9" borderId="0" xfId="0" applyFont="1" applyFill="1" applyBorder="1" applyAlignment="1">
      <alignment horizontal="left" shrinkToFit="1"/>
    </xf>
    <xf numFmtId="0" fontId="6" fillId="0" borderId="0" xfId="0" applyFont="1" applyBorder="1" applyAlignment="1">
      <alignment horizontal="left" shrinkToFit="1"/>
    </xf>
    <xf numFmtId="0" fontId="5" fillId="0" borderId="3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4" fillId="8" borderId="5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8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elete val="1"/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25-40D2-9F14-6033C5179F4A}"/>
            </c:ext>
          </c:extLst>
        </c:ser>
        <c:ser>
          <c:idx val="1"/>
          <c:order val="1"/>
          <c:spPr>
            <a:solidFill>
              <a:srgbClr val="0000FF"/>
            </a:solidFill>
            <a:ln w="38100">
              <a:solidFill>
                <a:srgbClr val="0066CC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625-40D2-9F14-6033C5179F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8316400"/>
        <c:axId val="308316008"/>
      </c:barChart>
      <c:catAx>
        <c:axId val="308316400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16008"/>
        <c:crosses val="autoZero"/>
        <c:auto val="1"/>
        <c:lblAlgn val="ctr"/>
        <c:lblOffset val="20"/>
        <c:noMultiLvlLbl val="0"/>
      </c:catAx>
      <c:valAx>
        <c:axId val="308316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16400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4D-4561-97F6-B9EDFEA35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480472"/>
        <c:axId val="457487920"/>
      </c:barChart>
      <c:catAx>
        <c:axId val="457480472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7920"/>
        <c:crosses val="autoZero"/>
        <c:auto val="1"/>
        <c:lblAlgn val="ctr"/>
        <c:lblOffset val="20"/>
        <c:noMultiLvlLbl val="0"/>
      </c:catAx>
      <c:valAx>
        <c:axId val="4574879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0472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96C-4EEE-A838-4B0F87DBF3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485960"/>
        <c:axId val="457477336"/>
      </c:barChart>
      <c:catAx>
        <c:axId val="457485960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77336"/>
        <c:crosses val="autoZero"/>
        <c:auto val="1"/>
        <c:lblAlgn val="ctr"/>
        <c:lblOffset val="20"/>
        <c:noMultiLvlLbl val="0"/>
      </c:catAx>
      <c:valAx>
        <c:axId val="457477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5960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49-4A92-A2E6-08A0279E1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482040"/>
        <c:axId val="457482824"/>
      </c:barChart>
      <c:catAx>
        <c:axId val="457482040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2824"/>
        <c:crosses val="autoZero"/>
        <c:auto val="1"/>
        <c:lblAlgn val="ctr"/>
        <c:lblOffset val="20"/>
        <c:noMultiLvlLbl val="0"/>
      </c:catAx>
      <c:valAx>
        <c:axId val="4574828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2040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92-491D-8321-5E39177463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486352"/>
        <c:axId val="457480864"/>
      </c:barChart>
      <c:catAx>
        <c:axId val="457486352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0864"/>
        <c:crosses val="autoZero"/>
        <c:auto val="1"/>
        <c:lblAlgn val="ctr"/>
        <c:lblOffset val="20"/>
        <c:noMultiLvlLbl val="0"/>
      </c:catAx>
      <c:valAx>
        <c:axId val="457480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6352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'INDEKS PENOLAK'!$D$6</c:f>
              <c:strCache>
                <c:ptCount val="1"/>
                <c:pt idx="0">
                  <c:v>Jumlah Pk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'INDEKS PENOLAK'!$C$7:$C$36</c:f>
              <c:strCache>
                <c:ptCount val="30"/>
                <c:pt idx="0">
                  <c:v>ANDINI ALIKA GITA CAHYANI</c:v>
                </c:pt>
                <c:pt idx="1">
                  <c:v>ANGGRAENI</c:v>
                </c:pt>
                <c:pt idx="2">
                  <c:v>ANISSA NUR AZIZAH</c:v>
                </c:pt>
                <c:pt idx="3">
                  <c:v>ANNISA SEPTIA NINGRUM</c:v>
                </c:pt>
                <c:pt idx="4">
                  <c:v>DEWI NURSAFITRI</c:v>
                </c:pt>
                <c:pt idx="5">
                  <c:v>DHEA ROSA LINA</c:v>
                </c:pt>
                <c:pt idx="6">
                  <c:v>DIFA KAMILA</c:v>
                </c:pt>
                <c:pt idx="7">
                  <c:v>JASMINE SYAHRANI</c:v>
                </c:pt>
                <c:pt idx="8">
                  <c:v>LAILA FITRI YUNITA</c:v>
                </c:pt>
                <c:pt idx="9">
                  <c:v>LAITA AYU QAUMIYA</c:v>
                </c:pt>
                <c:pt idx="10">
                  <c:v>LATHIFAH NURWAHDAH</c:v>
                </c:pt>
                <c:pt idx="11">
                  <c:v>MEICA RESTIKA</c:v>
                </c:pt>
                <c:pt idx="12">
                  <c:v>MILDA SARI</c:v>
                </c:pt>
                <c:pt idx="13">
                  <c:v>MOCHAMMAD GILANG A</c:v>
                </c:pt>
                <c:pt idx="14">
                  <c:v>MUHAMMAD NAUFAL I</c:v>
                </c:pt>
                <c:pt idx="15">
                  <c:v>MUTIA RAHMAH</c:v>
                </c:pt>
                <c:pt idx="16">
                  <c:v>NABILLA RIZKYKA P</c:v>
                </c:pt>
                <c:pt idx="17">
                  <c:v>NAFISATUNISA</c:v>
                </c:pt>
                <c:pt idx="18">
                  <c:v>OCTAVIANI KUSUMA</c:v>
                </c:pt>
                <c:pt idx="19">
                  <c:v>ORYZA SATIVA</c:v>
                </c:pt>
                <c:pt idx="20">
                  <c:v>PUTRI AMELLIA</c:v>
                </c:pt>
                <c:pt idx="21">
                  <c:v>PUTRI KOMALA SARI</c:v>
                </c:pt>
                <c:pt idx="22">
                  <c:v>PUTRI NABILA F.A.B.</c:v>
                </c:pt>
                <c:pt idx="23">
                  <c:v>PUTU SRI NOVIYANTI</c:v>
                </c:pt>
                <c:pt idx="24">
                  <c:v>RISKY LESTARI</c:v>
                </c:pt>
                <c:pt idx="25">
                  <c:v>RONY ALFAROZI</c:v>
                </c:pt>
                <c:pt idx="26">
                  <c:v>SHIFA AULIA</c:v>
                </c:pt>
                <c:pt idx="27">
                  <c:v>SYABRINA EKA DAMAYANTI</c:v>
                </c:pt>
                <c:pt idx="28">
                  <c:v>SYIFA FADILLAH</c:v>
                </c:pt>
                <c:pt idx="29">
                  <c:v>WANDA SUKMA</c:v>
                </c:pt>
              </c:strCache>
            </c:strRef>
          </c:cat>
          <c:val>
            <c:numRef>
              <c:f>'INDEKS PENOLAK'!$D$7:$D$36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7-4DF4-A1CF-A44B9F5A869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24028111"/>
        <c:axId val="1624028527"/>
      </c:barChart>
      <c:catAx>
        <c:axId val="1624028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028527"/>
        <c:crosses val="autoZero"/>
        <c:auto val="1"/>
        <c:lblAlgn val="ctr"/>
        <c:lblOffset val="100"/>
        <c:noMultiLvlLbl val="0"/>
      </c:catAx>
      <c:valAx>
        <c:axId val="162402852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02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D5-4FC1-BE2B-09EBFDEC89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8317576"/>
        <c:axId val="308312480"/>
      </c:barChart>
      <c:catAx>
        <c:axId val="308317576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12480"/>
        <c:crosses val="autoZero"/>
        <c:auto val="1"/>
        <c:lblAlgn val="ctr"/>
        <c:lblOffset val="20"/>
        <c:noMultiLvlLbl val="0"/>
      </c:catAx>
      <c:valAx>
        <c:axId val="3083124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17576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9734660033167496"/>
          <c:y val="0"/>
          <c:w val="1.3266998341625208E-2"/>
          <c:h val="0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C9-4D0F-A0EA-4DD5691CCB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8303464"/>
        <c:axId val="308313264"/>
      </c:barChart>
      <c:catAx>
        <c:axId val="308303464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13264"/>
        <c:crosses val="autoZero"/>
        <c:auto val="1"/>
        <c:lblAlgn val="ctr"/>
        <c:lblOffset val="20"/>
        <c:noMultiLvlLbl val="0"/>
      </c:catAx>
      <c:valAx>
        <c:axId val="3083132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3464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058-B4F6-13A9C69E1B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8306992"/>
        <c:axId val="308304248"/>
      </c:barChart>
      <c:catAx>
        <c:axId val="308306992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4248"/>
        <c:crosses val="autoZero"/>
        <c:auto val="1"/>
        <c:lblAlgn val="ctr"/>
        <c:lblOffset val="20"/>
        <c:noMultiLvlLbl val="0"/>
      </c:catAx>
      <c:valAx>
        <c:axId val="308304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6992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AE-4467-AE7E-587A8C547B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8307776"/>
        <c:axId val="308308168"/>
      </c:barChart>
      <c:catAx>
        <c:axId val="308307776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8168"/>
        <c:crosses val="autoZero"/>
        <c:auto val="1"/>
        <c:lblAlgn val="ctr"/>
        <c:lblOffset val="20"/>
        <c:noMultiLvlLbl val="0"/>
      </c:catAx>
      <c:valAx>
        <c:axId val="308308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7776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PEMILIHAN'!#REF!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PEMILIHAN'!#REF!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DC-466C-9B60-1DD218D579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8308560"/>
        <c:axId val="308309344"/>
      </c:barChart>
      <c:catAx>
        <c:axId val="308308560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9344"/>
        <c:crosses val="autoZero"/>
        <c:auto val="1"/>
        <c:lblAlgn val="ctr"/>
        <c:lblOffset val="20"/>
        <c:noMultiLvlLbl val="0"/>
      </c:catAx>
      <c:valAx>
        <c:axId val="308309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308560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'INDEKS PEMILIH'!$D$6</c:f>
              <c:strCache>
                <c:ptCount val="1"/>
                <c:pt idx="0">
                  <c:v>Jumlah Pm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'INDEKS PEMILIH'!$C$7:$C$36</c:f>
              <c:strCache>
                <c:ptCount val="30"/>
                <c:pt idx="0">
                  <c:v>ANDINI ALIKA GITA CAHYANI</c:v>
                </c:pt>
                <c:pt idx="1">
                  <c:v>ANGGRAENI</c:v>
                </c:pt>
                <c:pt idx="2">
                  <c:v>ANISSA NUR AZIZAH</c:v>
                </c:pt>
                <c:pt idx="3">
                  <c:v>ANNISA SEPTIA NINGRUM</c:v>
                </c:pt>
                <c:pt idx="4">
                  <c:v>DEWI NURSAFITRI</c:v>
                </c:pt>
                <c:pt idx="5">
                  <c:v>DHEA ROSA LINA</c:v>
                </c:pt>
                <c:pt idx="6">
                  <c:v>DIFA KAMILA</c:v>
                </c:pt>
                <c:pt idx="7">
                  <c:v>JASMINE SYAHRANI</c:v>
                </c:pt>
                <c:pt idx="8">
                  <c:v>LAILA FITRI YUNITA</c:v>
                </c:pt>
                <c:pt idx="9">
                  <c:v>LAITA AYU QAUMIYA</c:v>
                </c:pt>
                <c:pt idx="10">
                  <c:v>LATHIFAH NURWAHDAH</c:v>
                </c:pt>
                <c:pt idx="11">
                  <c:v>MEICA RESTIKA</c:v>
                </c:pt>
                <c:pt idx="12">
                  <c:v>MILDA SARI</c:v>
                </c:pt>
                <c:pt idx="13">
                  <c:v>MOCHAMMAD GILANG A</c:v>
                </c:pt>
                <c:pt idx="14">
                  <c:v>MUHAMMAD NAUFAL I</c:v>
                </c:pt>
                <c:pt idx="15">
                  <c:v>MUTIA RAHMAH</c:v>
                </c:pt>
                <c:pt idx="16">
                  <c:v>NABILLA RIZKYKA P</c:v>
                </c:pt>
                <c:pt idx="17">
                  <c:v>NAFISATUNISA</c:v>
                </c:pt>
                <c:pt idx="18">
                  <c:v>OCTAVIANI KUSUMA</c:v>
                </c:pt>
                <c:pt idx="19">
                  <c:v>ORYZA SATIVA</c:v>
                </c:pt>
                <c:pt idx="20">
                  <c:v>PUTRI AMELLIA</c:v>
                </c:pt>
                <c:pt idx="21">
                  <c:v>PUTRI KOMALA SARI</c:v>
                </c:pt>
                <c:pt idx="22">
                  <c:v>PUTRI NABILA F.A.B.</c:v>
                </c:pt>
                <c:pt idx="23">
                  <c:v>PUTU SRI NOVIYANTI</c:v>
                </c:pt>
                <c:pt idx="24">
                  <c:v>RISKY LESTARI</c:v>
                </c:pt>
                <c:pt idx="25">
                  <c:v>RONY ALFAROZI</c:v>
                </c:pt>
                <c:pt idx="26">
                  <c:v>SHIFA AULIA</c:v>
                </c:pt>
                <c:pt idx="27">
                  <c:v>SYABRINA EKA DAMAYANTI</c:v>
                </c:pt>
                <c:pt idx="28">
                  <c:v>SYIFA FADILLAH</c:v>
                </c:pt>
                <c:pt idx="29">
                  <c:v>WANDA SUKMA</c:v>
                </c:pt>
              </c:strCache>
            </c:strRef>
          </c:cat>
          <c:val>
            <c:numRef>
              <c:f>'INDEKS PEMILIH'!$D$7:$D$36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8-4C17-A6AD-C207FF872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20520095"/>
        <c:axId val="1520525087"/>
      </c:barChart>
      <c:catAx>
        <c:axId val="1520520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525087"/>
        <c:crosses val="autoZero"/>
        <c:auto val="1"/>
        <c:lblAlgn val="ctr"/>
        <c:lblOffset val="100"/>
        <c:noMultiLvlLbl val="0"/>
      </c:catAx>
      <c:valAx>
        <c:axId val="15205250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520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7-4A7E-ADBD-C720157619E3}"/>
            </c:ext>
          </c:extLst>
        </c:ser>
        <c:ser>
          <c:idx val="1"/>
          <c:order val="1"/>
          <c:spPr>
            <a:solidFill>
              <a:srgbClr val="993366"/>
            </a:solidFill>
            <a:ln w="38100">
              <a:solidFill>
                <a:srgbClr val="0066CC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7-4A7E-ADBD-C720157619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502032"/>
        <c:axId val="457502424"/>
      </c:barChart>
      <c:catAx>
        <c:axId val="457502032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502424"/>
        <c:crosses val="autoZero"/>
        <c:auto val="1"/>
        <c:lblAlgn val="ctr"/>
        <c:lblOffset val="20"/>
        <c:noMultiLvlLbl val="0"/>
      </c:catAx>
      <c:valAx>
        <c:axId val="457502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502032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'INDEKS PENOLAKAN'!#REF!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'INDEKS PENOLAKAN'!#REF!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6E-42E3-8A79-C0EB9C986A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481648"/>
        <c:axId val="457482432"/>
      </c:barChart>
      <c:catAx>
        <c:axId val="457481648"/>
        <c:scaling>
          <c:orientation val="maxMin"/>
        </c:scaling>
        <c:delete val="0"/>
        <c:axPos val="l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2432"/>
        <c:crosses val="autoZero"/>
        <c:auto val="1"/>
        <c:lblAlgn val="ctr"/>
        <c:lblOffset val="20"/>
        <c:noMultiLvlLbl val="0"/>
      </c:catAx>
      <c:valAx>
        <c:axId val="457482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7481648"/>
        <c:crosses val="max"/>
        <c:crossBetween val="between"/>
      </c:valAx>
      <c:spPr>
        <a:gradFill rotWithShape="0">
          <a:gsLst>
            <a:gs pos="0">
              <a:srgbClr val="CCFFCC"/>
            </a:gs>
            <a:gs pos="100000">
              <a:srgbClr val="FFFFCC"/>
            </a:gs>
          </a:gsLst>
          <a:lin ang="189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CCFF"/>
        </a:gs>
      </a:gsLst>
      <a:lin ang="27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66675</xdr:rowOff>
    </xdr:from>
    <xdr:to>
      <xdr:col>2</xdr:col>
      <xdr:colOff>1619250</xdr:colOff>
      <xdr:row>7</xdr:row>
      <xdr:rowOff>1390650</xdr:rowOff>
    </xdr:to>
    <xdr:sp macro="" textlink="">
      <xdr:nvSpPr>
        <xdr:cNvPr id="2" name="Line 375"/>
        <xdr:cNvSpPr>
          <a:spLocks noChangeShapeType="1"/>
        </xdr:cNvSpPr>
      </xdr:nvSpPr>
      <xdr:spPr bwMode="auto">
        <a:xfrm>
          <a:off x="1076325" y="2457450"/>
          <a:ext cx="159067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447676</xdr:colOff>
      <xdr:row>6</xdr:row>
      <xdr:rowOff>161925</xdr:rowOff>
    </xdr:from>
    <xdr:to>
      <xdr:col>2</xdr:col>
      <xdr:colOff>1552576</xdr:colOff>
      <xdr:row>7</xdr:row>
      <xdr:rowOff>171450</xdr:rowOff>
    </xdr:to>
    <xdr:sp macro="" textlink="">
      <xdr:nvSpPr>
        <xdr:cNvPr id="3" name="WordArt 2100"/>
        <xdr:cNvSpPr>
          <a:spLocks noChangeArrowheads="1" noChangeShapeType="1" noTextEdit="1"/>
        </xdr:cNvSpPr>
      </xdr:nvSpPr>
      <xdr:spPr bwMode="auto">
        <a:xfrm>
          <a:off x="1352551" y="1533525"/>
          <a:ext cx="1104900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+mn-lt"/>
              <a:cs typeface="Times New Roman"/>
            </a:rPr>
            <a:t>Penolak</a:t>
          </a:r>
        </a:p>
      </xdr:txBody>
    </xdr:sp>
    <xdr:clientData/>
  </xdr:twoCellAnchor>
  <xdr:twoCellAnchor>
    <xdr:from>
      <xdr:col>2</xdr:col>
      <xdr:colOff>104775</xdr:colOff>
      <xdr:row>7</xdr:row>
      <xdr:rowOff>1209675</xdr:rowOff>
    </xdr:from>
    <xdr:to>
      <xdr:col>2</xdr:col>
      <xdr:colOff>1352550</xdr:colOff>
      <xdr:row>7</xdr:row>
      <xdr:rowOff>1447800</xdr:rowOff>
    </xdr:to>
    <xdr:sp macro="" textlink="">
      <xdr:nvSpPr>
        <xdr:cNvPr id="4" name="WordArt 2101"/>
        <xdr:cNvSpPr>
          <a:spLocks noChangeArrowheads="1" noChangeShapeType="1" noTextEdit="1"/>
        </xdr:cNvSpPr>
      </xdr:nvSpPr>
      <xdr:spPr bwMode="auto">
        <a:xfrm>
          <a:off x="1009650" y="2857500"/>
          <a:ext cx="1247775" cy="238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Pemilih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39</xdr:row>
      <xdr:rowOff>0</xdr:rowOff>
    </xdr:from>
    <xdr:to>
      <xdr:col>18</xdr:col>
      <xdr:colOff>85725</xdr:colOff>
      <xdr:row>39</xdr:row>
      <xdr:rowOff>0</xdr:rowOff>
    </xdr:to>
    <xdr:graphicFrame macro="">
      <xdr:nvGraphicFramePr>
        <xdr:cNvPr id="1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17</xdr:col>
      <xdr:colOff>333375</xdr:colOff>
      <xdr:row>39</xdr:row>
      <xdr:rowOff>0</xdr:rowOff>
    </xdr:to>
    <xdr:graphicFrame macro="">
      <xdr:nvGraphicFramePr>
        <xdr:cNvPr id="1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17</xdr:col>
      <xdr:colOff>333375</xdr:colOff>
      <xdr:row>39</xdr:row>
      <xdr:rowOff>0</xdr:rowOff>
    </xdr:to>
    <xdr:graphicFrame macro="">
      <xdr:nvGraphicFramePr>
        <xdr:cNvPr id="1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17</xdr:col>
      <xdr:colOff>390525</xdr:colOff>
      <xdr:row>39</xdr:row>
      <xdr:rowOff>0</xdr:rowOff>
    </xdr:to>
    <xdr:graphicFrame macro="">
      <xdr:nvGraphicFramePr>
        <xdr:cNvPr id="1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17</xdr:col>
      <xdr:colOff>333375</xdr:colOff>
      <xdr:row>39</xdr:row>
      <xdr:rowOff>0</xdr:rowOff>
    </xdr:to>
    <xdr:graphicFrame macro="">
      <xdr:nvGraphicFramePr>
        <xdr:cNvPr id="1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17</xdr:col>
      <xdr:colOff>333375</xdr:colOff>
      <xdr:row>39</xdr:row>
      <xdr:rowOff>0</xdr:rowOff>
    </xdr:to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581025</xdr:colOff>
      <xdr:row>4</xdr:row>
      <xdr:rowOff>171449</xdr:rowOff>
    </xdr:from>
    <xdr:to>
      <xdr:col>15</xdr:col>
      <xdr:colOff>114300</xdr:colOff>
      <xdr:row>38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0</xdr:rowOff>
    </xdr:from>
    <xdr:to>
      <xdr:col>18</xdr:col>
      <xdr:colOff>19050</xdr:colOff>
      <xdr:row>40</xdr:row>
      <xdr:rowOff>0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18</xdr:col>
      <xdr:colOff>28575</xdr:colOff>
      <xdr:row>40</xdr:row>
      <xdr:rowOff>0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18</xdr:col>
      <xdr:colOff>38100</xdr:colOff>
      <xdr:row>40</xdr:row>
      <xdr:rowOff>0</xdr:rowOff>
    </xdr:to>
    <xdr:graphicFrame macro="">
      <xdr:nvGraphicFramePr>
        <xdr:cNvPr id="5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18</xdr:col>
      <xdr:colOff>47625</xdr:colOff>
      <xdr:row>40</xdr:row>
      <xdr:rowOff>0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18</xdr:col>
      <xdr:colOff>57150</xdr:colOff>
      <xdr:row>40</xdr:row>
      <xdr:rowOff>0</xdr:rowOff>
    </xdr:to>
    <xdr:graphicFrame macro="">
      <xdr:nvGraphicFramePr>
        <xdr:cNvPr id="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18</xdr:col>
      <xdr:colOff>66675</xdr:colOff>
      <xdr:row>40</xdr:row>
      <xdr:rowOff>0</xdr:rowOff>
    </xdr:to>
    <xdr:graphicFrame macro="">
      <xdr:nvGraphicFramePr>
        <xdr:cNvPr id="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600075</xdr:colOff>
      <xdr:row>4</xdr:row>
      <xdr:rowOff>209549</xdr:rowOff>
    </xdr:from>
    <xdr:to>
      <xdr:col>15</xdr:col>
      <xdr:colOff>47625</xdr:colOff>
      <xdr:row>38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CS57"/>
  <sheetViews>
    <sheetView tabSelected="1" topLeftCell="A7" zoomScaleNormal="100" workbookViewId="0">
      <selection activeCell="O12" sqref="O12"/>
    </sheetView>
  </sheetViews>
  <sheetFormatPr defaultRowHeight="15" x14ac:dyDescent="0.25"/>
  <cols>
    <col min="1" max="1" width="8.28515625" customWidth="1"/>
    <col min="2" max="2" width="5.28515625" customWidth="1"/>
    <col min="3" max="3" width="23.85546875" customWidth="1"/>
    <col min="7" max="7" width="4.5703125" style="66" customWidth="1"/>
    <col min="8" max="39" width="4.5703125" customWidth="1"/>
  </cols>
  <sheetData>
    <row r="1" spans="1:97" ht="18.75" x14ac:dyDescent="0.3">
      <c r="B1" s="147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"/>
      <c r="AO1" s="1"/>
    </row>
    <row r="2" spans="1:97" ht="18.75" x14ac:dyDescent="0.3">
      <c r="B2" s="147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"/>
      <c r="AO2" s="1"/>
    </row>
    <row r="3" spans="1:97" ht="22.5" x14ac:dyDescent="0.3">
      <c r="B3" s="148" t="s">
        <v>39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2"/>
      <c r="AO3" s="2"/>
    </row>
    <row r="4" spans="1:97" ht="15.75" x14ac:dyDescent="0.25">
      <c r="B4" s="149" t="s">
        <v>12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3"/>
      <c r="AO4" s="3"/>
    </row>
    <row r="5" spans="1:97" ht="15.75" x14ac:dyDescent="0.25">
      <c r="B5" s="149" t="s">
        <v>40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3"/>
      <c r="AO5" s="3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97" ht="16.5" thickBot="1" x14ac:dyDescent="0.3">
      <c r="A6" s="5" t="s">
        <v>2</v>
      </c>
      <c r="B6" s="6"/>
      <c r="C6" s="7"/>
      <c r="D6" s="7"/>
      <c r="E6" s="7"/>
      <c r="F6" s="8"/>
      <c r="G6" s="74"/>
      <c r="H6" s="8"/>
      <c r="I6" s="9"/>
      <c r="J6" s="8"/>
      <c r="K6" s="9"/>
      <c r="L6" s="8"/>
      <c r="M6" s="9"/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9"/>
      <c r="AK6" s="9"/>
      <c r="AL6" s="9"/>
      <c r="AM6" s="8"/>
      <c r="AN6" s="9"/>
      <c r="AO6" s="8"/>
      <c r="AP6" s="9"/>
      <c r="AQ6" s="8"/>
      <c r="AR6" s="9"/>
      <c r="AS6" s="8"/>
      <c r="AT6" s="9"/>
      <c r="AU6" s="8"/>
      <c r="AV6" s="9"/>
      <c r="AW6" s="8"/>
      <c r="AX6" s="9"/>
      <c r="AY6" s="8"/>
      <c r="AZ6" s="9"/>
      <c r="BA6" s="8"/>
      <c r="BB6" s="9"/>
      <c r="BC6" s="8"/>
      <c r="BD6" s="9"/>
      <c r="BE6" s="8"/>
      <c r="BF6" s="9"/>
      <c r="BG6" s="8"/>
      <c r="BH6" s="9"/>
      <c r="BI6" s="8"/>
      <c r="BJ6" s="9"/>
      <c r="BK6" s="8"/>
      <c r="BL6" s="9"/>
      <c r="BM6" s="8"/>
      <c r="BN6" s="9"/>
      <c r="BO6" s="8"/>
      <c r="BP6" s="9"/>
      <c r="BQ6" s="8"/>
      <c r="BR6" s="9"/>
      <c r="BS6" s="8"/>
      <c r="BT6" s="9"/>
      <c r="BU6" s="8"/>
      <c r="BV6" s="9"/>
      <c r="BW6" s="8"/>
      <c r="BX6" s="9"/>
      <c r="BY6" s="8"/>
      <c r="BZ6" s="9"/>
      <c r="CA6" s="8"/>
      <c r="CB6" s="9"/>
      <c r="CC6" s="8"/>
      <c r="CD6" s="9"/>
      <c r="CE6" s="8"/>
      <c r="CF6" s="9"/>
      <c r="CG6" s="8"/>
      <c r="CH6" s="9"/>
      <c r="CI6" s="8"/>
      <c r="CJ6" s="9"/>
      <c r="CK6" s="8"/>
      <c r="CL6" s="9"/>
      <c r="CM6" s="8"/>
      <c r="CN6" s="9"/>
      <c r="CO6" s="8"/>
      <c r="CP6" s="9"/>
      <c r="CQ6" s="8"/>
      <c r="CR6" s="9"/>
      <c r="CS6" s="8"/>
    </row>
    <row r="7" spans="1:97" ht="21.75" customHeight="1" thickTop="1" x14ac:dyDescent="0.25">
      <c r="A7" s="189" t="str">
        <f>F10</f>
        <v>X.AK-2</v>
      </c>
      <c r="B7" s="150" t="s">
        <v>3</v>
      </c>
      <c r="C7" s="152"/>
      <c r="D7" s="10"/>
      <c r="E7" s="10"/>
      <c r="F7" s="51"/>
      <c r="G7" s="154" t="s">
        <v>4</v>
      </c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5"/>
      <c r="AN7" s="11"/>
      <c r="AO7" s="1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97" ht="120.75" customHeight="1" x14ac:dyDescent="0.25">
      <c r="A8" s="190" t="s">
        <v>5</v>
      </c>
      <c r="B8" s="151"/>
      <c r="C8" s="153"/>
      <c r="D8" s="12" t="s">
        <v>6</v>
      </c>
      <c r="E8" s="12" t="s">
        <v>7</v>
      </c>
      <c r="F8" s="52" t="s">
        <v>2</v>
      </c>
      <c r="G8" s="75" t="str">
        <f>C10</f>
        <v>ANDINI ALIKA GITA CAHYANI</v>
      </c>
      <c r="H8" s="33" t="str">
        <f>C11</f>
        <v>ANGGRAENI</v>
      </c>
      <c r="I8" s="33" t="str">
        <f>C12</f>
        <v>ANISSA NUR AZIZAH</v>
      </c>
      <c r="J8" s="33" t="str">
        <f>C13</f>
        <v>ANNISA SEPTIA NINGRUM</v>
      </c>
      <c r="K8" s="33" t="str">
        <f>C14</f>
        <v>DEWI NURSAFITRI</v>
      </c>
      <c r="L8" s="33" t="str">
        <f>C15</f>
        <v>DHEA ROSA LINA</v>
      </c>
      <c r="M8" s="33" t="str">
        <f>C16</f>
        <v>DIFA KAMILA</v>
      </c>
      <c r="N8" s="33" t="str">
        <f>C17</f>
        <v>JASMINE SYAHRANI</v>
      </c>
      <c r="O8" s="33" t="str">
        <f>C18</f>
        <v>LAILA FITRI YUNITA</v>
      </c>
      <c r="P8" s="33" t="str">
        <f>C19</f>
        <v>LAITA AYU QAUMIYA</v>
      </c>
      <c r="Q8" s="33" t="str">
        <f>C20</f>
        <v>LATHIFAH NURWAHDAH</v>
      </c>
      <c r="R8" s="33" t="str">
        <f>C21</f>
        <v>MEICA RESTIKA</v>
      </c>
      <c r="S8" s="33" t="str">
        <f>C22</f>
        <v>MILDA SARI</v>
      </c>
      <c r="T8" s="33" t="str">
        <f>C23</f>
        <v>MOCHAMMAD GILANG A</v>
      </c>
      <c r="U8" s="33" t="str">
        <f>C24</f>
        <v>MUHAMMAD NAUFAL I</v>
      </c>
      <c r="V8" s="33" t="str">
        <f>C25</f>
        <v>MUTIA RAHMAH</v>
      </c>
      <c r="W8" s="33" t="str">
        <f>C26</f>
        <v>NABILLA RIZKYKA P</v>
      </c>
      <c r="X8" s="33" t="str">
        <f>C27</f>
        <v>NAFISATUNISA</v>
      </c>
      <c r="Y8" s="33" t="str">
        <f>C28</f>
        <v>OCTAVIANI KUSUMA</v>
      </c>
      <c r="Z8" s="33" t="str">
        <f>C29</f>
        <v>ORYZA SATIVA</v>
      </c>
      <c r="AA8" s="33" t="str">
        <f>C30</f>
        <v>PUTRI AMELLIA</v>
      </c>
      <c r="AB8" s="33" t="str">
        <f>C31</f>
        <v>PUTRI KOMALA SARI</v>
      </c>
      <c r="AC8" s="33" t="str">
        <f>C32</f>
        <v>PUTRI NABILA F.A.B.</v>
      </c>
      <c r="AD8" s="33" t="str">
        <f>C33</f>
        <v>PUTU SRI NOVIYANTI</v>
      </c>
      <c r="AE8" s="33" t="str">
        <f>C34</f>
        <v>RISKY LESTARI</v>
      </c>
      <c r="AF8" s="33" t="str">
        <f>C35</f>
        <v>RONY ALFAROZI</v>
      </c>
      <c r="AG8" s="33" t="str">
        <f>C36</f>
        <v>SHIFA AULIA</v>
      </c>
      <c r="AH8" s="33" t="str">
        <f>C37</f>
        <v>SYABRINA EKA DAMAYANTI</v>
      </c>
      <c r="AI8" s="33" t="str">
        <f>C38</f>
        <v>SYIFA FADILLAH</v>
      </c>
      <c r="AJ8" s="33" t="str">
        <f>C39</f>
        <v>WANDA SUKMA</v>
      </c>
      <c r="AK8" s="33" t="str">
        <f>C40</f>
        <v>WINDA RAHAYU</v>
      </c>
      <c r="AL8" s="33" t="str">
        <f>C41</f>
        <v>YOHANA WAHYU UTAMI</v>
      </c>
      <c r="AM8" s="89" t="str">
        <f>C42</f>
        <v>ZANNETA ALTHAF NABILA</v>
      </c>
      <c r="AN8" s="13"/>
      <c r="AO8" s="13"/>
      <c r="AP8" s="14"/>
      <c r="AQ8" s="15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</row>
    <row r="9" spans="1:97" ht="26.25" customHeight="1" x14ac:dyDescent="0.3">
      <c r="A9" s="84">
        <f>F43</f>
        <v>33</v>
      </c>
      <c r="B9" s="81"/>
      <c r="C9" s="30"/>
      <c r="D9" s="18"/>
      <c r="E9" s="30"/>
      <c r="F9" s="53"/>
      <c r="G9" s="76">
        <f>B10</f>
        <v>1</v>
      </c>
      <c r="H9" s="19">
        <f>B11</f>
        <v>2</v>
      </c>
      <c r="I9" s="19">
        <f>B12</f>
        <v>3</v>
      </c>
      <c r="J9" s="19">
        <f>B13</f>
        <v>4</v>
      </c>
      <c r="K9" s="19">
        <f>B14</f>
        <v>5</v>
      </c>
      <c r="L9" s="19">
        <f>B15</f>
        <v>6</v>
      </c>
      <c r="M9" s="19">
        <f>B16</f>
        <v>7</v>
      </c>
      <c r="N9" s="19">
        <f>B17</f>
        <v>8</v>
      </c>
      <c r="O9" s="19">
        <f>B18</f>
        <v>9</v>
      </c>
      <c r="P9" s="19">
        <f>B19</f>
        <v>10</v>
      </c>
      <c r="Q9" s="19">
        <f>B20</f>
        <v>11</v>
      </c>
      <c r="R9" s="19">
        <f>B21</f>
        <v>12</v>
      </c>
      <c r="S9" s="19">
        <f>B22</f>
        <v>13</v>
      </c>
      <c r="T9" s="19">
        <f>B23</f>
        <v>14</v>
      </c>
      <c r="U9" s="19">
        <f>B24</f>
        <v>15</v>
      </c>
      <c r="V9" s="19">
        <f>B25</f>
        <v>16</v>
      </c>
      <c r="W9" s="78">
        <f>B26</f>
        <v>17</v>
      </c>
      <c r="X9" s="19">
        <f>B27</f>
        <v>18</v>
      </c>
      <c r="Y9" s="19">
        <f>B28</f>
        <v>19</v>
      </c>
      <c r="Z9" s="19">
        <f>B29</f>
        <v>20</v>
      </c>
      <c r="AA9" s="19">
        <f>B30</f>
        <v>21</v>
      </c>
      <c r="AB9" s="19">
        <f>B31</f>
        <v>22</v>
      </c>
      <c r="AC9" s="19">
        <f>B32</f>
        <v>23</v>
      </c>
      <c r="AD9" s="19">
        <f>B33</f>
        <v>24</v>
      </c>
      <c r="AE9" s="19">
        <f>B34</f>
        <v>25</v>
      </c>
      <c r="AF9" s="19">
        <f>B35</f>
        <v>26</v>
      </c>
      <c r="AG9" s="19">
        <f>B36</f>
        <v>27</v>
      </c>
      <c r="AH9" s="19">
        <f>B37</f>
        <v>28</v>
      </c>
      <c r="AI9" s="19">
        <f>B38</f>
        <v>29</v>
      </c>
      <c r="AJ9" s="19">
        <f>B39</f>
        <v>30</v>
      </c>
      <c r="AK9" s="19">
        <f>B40</f>
        <v>31</v>
      </c>
      <c r="AL9" s="19">
        <f>B41</f>
        <v>32</v>
      </c>
      <c r="AM9" s="90">
        <f>B42</f>
        <v>33</v>
      </c>
      <c r="AN9" s="20"/>
      <c r="AO9" s="20"/>
      <c r="AP9" s="14"/>
      <c r="AQ9" s="21"/>
      <c r="AR9" s="169"/>
      <c r="AS9" s="16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17"/>
      <c r="CI9" s="17"/>
      <c r="CJ9" s="17"/>
      <c r="CK9" s="17"/>
      <c r="CL9" s="17"/>
      <c r="CM9" s="17"/>
      <c r="CN9" s="17"/>
      <c r="CO9" s="17"/>
      <c r="CP9" s="17"/>
      <c r="CQ9" s="17"/>
    </row>
    <row r="10" spans="1:97" s="66" customFormat="1" ht="17.100000000000001" customHeight="1" x14ac:dyDescent="0.25">
      <c r="A10" s="85"/>
      <c r="B10" s="82">
        <v>1</v>
      </c>
      <c r="C10" s="188" t="s">
        <v>47</v>
      </c>
      <c r="D10" s="129" t="s">
        <v>13</v>
      </c>
      <c r="E10" s="57" t="s">
        <v>13</v>
      </c>
      <c r="F10" s="58" t="s">
        <v>80</v>
      </c>
      <c r="G10" s="59" t="s">
        <v>8</v>
      </c>
      <c r="H10" s="60" t="s">
        <v>13</v>
      </c>
      <c r="I10" s="60"/>
      <c r="J10" s="60" t="s">
        <v>13</v>
      </c>
      <c r="K10" s="60" t="s">
        <v>13</v>
      </c>
      <c r="L10" s="60" t="s">
        <v>13</v>
      </c>
      <c r="M10" s="60" t="s">
        <v>13</v>
      </c>
      <c r="N10" s="60" t="s">
        <v>13</v>
      </c>
      <c r="O10" s="60" t="s">
        <v>13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1"/>
      <c r="AN10" s="61"/>
      <c r="AO10" s="61"/>
      <c r="AP10" s="62"/>
      <c r="AQ10" s="63"/>
      <c r="AR10" s="168"/>
      <c r="AS10" s="168"/>
      <c r="AT10" s="61"/>
      <c r="AU10" s="61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5"/>
      <c r="CI10" s="65"/>
      <c r="CJ10" s="65"/>
      <c r="CK10" s="65"/>
      <c r="CL10" s="65"/>
      <c r="CM10" s="65"/>
      <c r="CN10" s="65"/>
      <c r="CO10" s="65"/>
      <c r="CP10" s="65"/>
      <c r="CQ10" s="65"/>
    </row>
    <row r="11" spans="1:97" s="66" customFormat="1" ht="17.100000000000001" customHeight="1" x14ac:dyDescent="0.25">
      <c r="A11" s="86"/>
      <c r="B11" s="82">
        <v>2</v>
      </c>
      <c r="C11" s="123" t="s">
        <v>48</v>
      </c>
      <c r="D11" s="129" t="s">
        <v>13</v>
      </c>
      <c r="E11" s="57" t="s">
        <v>13</v>
      </c>
      <c r="F11" s="58" t="s">
        <v>80</v>
      </c>
      <c r="G11" s="67"/>
      <c r="H11" s="73" t="s">
        <v>8</v>
      </c>
      <c r="I11" s="60" t="s">
        <v>13</v>
      </c>
      <c r="J11" s="60"/>
      <c r="K11" s="60" t="s">
        <v>13</v>
      </c>
      <c r="L11" s="60" t="s">
        <v>13</v>
      </c>
      <c r="M11" s="60" t="s">
        <v>13</v>
      </c>
      <c r="N11" s="60" t="s">
        <v>13</v>
      </c>
      <c r="O11" s="60" t="s">
        <v>13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91"/>
      <c r="AN11" s="61"/>
      <c r="AO11" s="61"/>
      <c r="AP11" s="69" t="s">
        <v>13</v>
      </c>
      <c r="AQ11" s="63"/>
      <c r="AR11" s="168"/>
      <c r="AS11" s="168"/>
      <c r="AT11" s="61"/>
      <c r="AU11" s="61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5"/>
      <c r="CI11" s="65"/>
      <c r="CJ11" s="65"/>
      <c r="CK11" s="65"/>
      <c r="CL11" s="65"/>
      <c r="CM11" s="65"/>
      <c r="CN11" s="65"/>
      <c r="CO11" s="65"/>
      <c r="CP11" s="65"/>
      <c r="CQ11" s="65"/>
    </row>
    <row r="12" spans="1:97" s="72" customFormat="1" ht="17.100000000000001" customHeight="1" x14ac:dyDescent="0.25">
      <c r="A12" s="86"/>
      <c r="B12" s="82">
        <v>3</v>
      </c>
      <c r="C12" s="123" t="s">
        <v>49</v>
      </c>
      <c r="D12" s="129" t="s">
        <v>13</v>
      </c>
      <c r="E12" s="57" t="s">
        <v>13</v>
      </c>
      <c r="F12" s="58" t="s">
        <v>80</v>
      </c>
      <c r="G12" s="67"/>
      <c r="H12" s="60" t="s">
        <v>13</v>
      </c>
      <c r="I12" s="68" t="s">
        <v>8</v>
      </c>
      <c r="J12" s="60"/>
      <c r="K12" s="60" t="s">
        <v>13</v>
      </c>
      <c r="L12" s="60" t="s">
        <v>13</v>
      </c>
      <c r="M12" s="60" t="s">
        <v>13</v>
      </c>
      <c r="N12" s="60" t="s">
        <v>13</v>
      </c>
      <c r="O12" s="60" t="s">
        <v>13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91"/>
      <c r="AN12" s="61"/>
      <c r="AO12" s="61"/>
      <c r="AP12" s="69"/>
      <c r="AQ12" s="70"/>
      <c r="AR12" s="168"/>
      <c r="AS12" s="168"/>
      <c r="AT12" s="61"/>
      <c r="AU12" s="61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71"/>
      <c r="CI12" s="71"/>
      <c r="CJ12" s="71"/>
      <c r="CK12" s="71"/>
      <c r="CL12" s="71"/>
      <c r="CM12" s="71"/>
      <c r="CN12" s="71"/>
      <c r="CO12" s="71"/>
      <c r="CP12" s="71"/>
      <c r="CQ12" s="71"/>
    </row>
    <row r="13" spans="1:97" s="66" customFormat="1" ht="17.100000000000001" customHeight="1" x14ac:dyDescent="0.25">
      <c r="A13" s="86"/>
      <c r="B13" s="82">
        <v>4</v>
      </c>
      <c r="C13" s="124" t="s">
        <v>50</v>
      </c>
      <c r="D13" s="129" t="s">
        <v>13</v>
      </c>
      <c r="E13" s="57" t="s">
        <v>13</v>
      </c>
      <c r="F13" s="58" t="s">
        <v>80</v>
      </c>
      <c r="G13" s="67"/>
      <c r="H13" s="60" t="s">
        <v>13</v>
      </c>
      <c r="I13" s="67"/>
      <c r="J13" s="73" t="s">
        <v>8</v>
      </c>
      <c r="K13" s="60" t="s">
        <v>13</v>
      </c>
      <c r="L13" s="60" t="s">
        <v>13</v>
      </c>
      <c r="M13" s="60" t="s">
        <v>13</v>
      </c>
      <c r="N13" s="60" t="s">
        <v>13</v>
      </c>
      <c r="O13" s="60" t="s">
        <v>13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91"/>
      <c r="AN13" s="61"/>
      <c r="AO13" s="61"/>
      <c r="AP13" s="62"/>
      <c r="AQ13" s="63"/>
      <c r="AR13" s="168"/>
      <c r="AS13" s="168"/>
      <c r="AT13" s="61"/>
      <c r="AU13" s="61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5"/>
      <c r="CI13" s="65"/>
      <c r="CJ13" s="65"/>
      <c r="CK13" s="65"/>
      <c r="CL13" s="65"/>
      <c r="CM13" s="65"/>
      <c r="CN13" s="65"/>
      <c r="CO13" s="65"/>
      <c r="CP13" s="65"/>
      <c r="CQ13" s="65"/>
    </row>
    <row r="14" spans="1:97" s="66" customFormat="1" ht="17.100000000000001" customHeight="1" x14ac:dyDescent="0.25">
      <c r="A14" s="86"/>
      <c r="B14" s="82">
        <v>5</v>
      </c>
      <c r="C14" s="123" t="s">
        <v>51</v>
      </c>
      <c r="D14" s="129" t="s">
        <v>13</v>
      </c>
      <c r="E14" s="57" t="s">
        <v>13</v>
      </c>
      <c r="F14" s="58" t="s">
        <v>80</v>
      </c>
      <c r="G14" s="67"/>
      <c r="H14" s="60" t="s">
        <v>13</v>
      </c>
      <c r="I14" s="60" t="s">
        <v>13</v>
      </c>
      <c r="J14" s="60" t="s">
        <v>13</v>
      </c>
      <c r="K14" s="73" t="s">
        <v>8</v>
      </c>
      <c r="L14" s="60" t="s">
        <v>13</v>
      </c>
      <c r="M14" s="60" t="s">
        <v>13</v>
      </c>
      <c r="N14" s="60" t="s">
        <v>13</v>
      </c>
      <c r="O14" s="60" t="s">
        <v>13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91"/>
      <c r="AN14" s="61"/>
      <c r="AO14" s="61"/>
      <c r="AP14" s="62"/>
      <c r="AQ14" s="63"/>
      <c r="AR14" s="168"/>
      <c r="AS14" s="168"/>
      <c r="AT14" s="61"/>
      <c r="AU14" s="61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5"/>
      <c r="CI14" s="65"/>
      <c r="CJ14" s="65"/>
      <c r="CK14" s="65"/>
      <c r="CL14" s="65"/>
      <c r="CM14" s="65"/>
      <c r="CN14" s="65"/>
      <c r="CO14" s="65"/>
      <c r="CP14" s="65"/>
      <c r="CQ14" s="65"/>
    </row>
    <row r="15" spans="1:97" ht="17.100000000000001" customHeight="1" x14ac:dyDescent="0.25">
      <c r="A15" s="87"/>
      <c r="B15" s="83">
        <v>6</v>
      </c>
      <c r="C15" s="123" t="s">
        <v>52</v>
      </c>
      <c r="D15" s="129" t="s">
        <v>13</v>
      </c>
      <c r="E15" s="57" t="s">
        <v>13</v>
      </c>
      <c r="F15" s="58" t="s">
        <v>80</v>
      </c>
      <c r="G15" s="67"/>
      <c r="H15" s="60" t="s">
        <v>13</v>
      </c>
      <c r="I15" s="60" t="s">
        <v>13</v>
      </c>
      <c r="J15" s="60" t="s">
        <v>13</v>
      </c>
      <c r="K15" s="60" t="s">
        <v>13</v>
      </c>
      <c r="L15" s="23" t="s">
        <v>8</v>
      </c>
      <c r="M15" s="60" t="s">
        <v>13</v>
      </c>
      <c r="N15" s="60" t="s">
        <v>13</v>
      </c>
      <c r="O15" s="60" t="s">
        <v>13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24"/>
      <c r="AH15" s="24"/>
      <c r="AI15" s="24"/>
      <c r="AJ15" s="24"/>
      <c r="AK15" s="24"/>
      <c r="AL15" s="24"/>
      <c r="AM15" s="92"/>
      <c r="AN15" s="25"/>
      <c r="AO15" s="25"/>
      <c r="AP15" s="26"/>
      <c r="AQ15" s="27"/>
      <c r="AR15" s="27"/>
      <c r="AS15" s="27"/>
      <c r="AT15" s="27"/>
      <c r="AU15" s="27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</row>
    <row r="16" spans="1:97" ht="17.100000000000001" customHeight="1" x14ac:dyDescent="0.25">
      <c r="A16" s="87"/>
      <c r="B16" s="83">
        <v>7</v>
      </c>
      <c r="C16" s="123" t="s">
        <v>53</v>
      </c>
      <c r="D16" s="129" t="s">
        <v>13</v>
      </c>
      <c r="E16" s="57" t="s">
        <v>13</v>
      </c>
      <c r="F16" s="58" t="s">
        <v>80</v>
      </c>
      <c r="G16" s="67"/>
      <c r="H16" s="60" t="s">
        <v>13</v>
      </c>
      <c r="I16" s="60" t="s">
        <v>13</v>
      </c>
      <c r="J16" s="60" t="s">
        <v>13</v>
      </c>
      <c r="K16" s="60" t="s">
        <v>13</v>
      </c>
      <c r="L16" s="24"/>
      <c r="M16" s="23" t="s">
        <v>8</v>
      </c>
      <c r="N16" s="60" t="s">
        <v>13</v>
      </c>
      <c r="O16" s="60" t="s">
        <v>13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92"/>
      <c r="AN16" s="25"/>
      <c r="AO16" s="25"/>
      <c r="AP16" s="26"/>
      <c r="AQ16" s="27"/>
      <c r="AR16" s="27"/>
      <c r="AS16" s="27"/>
      <c r="AT16" s="27"/>
      <c r="AU16" s="27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</row>
    <row r="17" spans="1:95" ht="17.100000000000001" customHeight="1" x14ac:dyDescent="0.25">
      <c r="A17" s="87"/>
      <c r="B17" s="83">
        <v>8</v>
      </c>
      <c r="C17" s="123" t="s">
        <v>54</v>
      </c>
      <c r="D17" s="129" t="s">
        <v>13</v>
      </c>
      <c r="E17" s="57" t="s">
        <v>13</v>
      </c>
      <c r="F17" s="58" t="s">
        <v>80</v>
      </c>
      <c r="G17" s="67"/>
      <c r="H17" s="60" t="s">
        <v>13</v>
      </c>
      <c r="I17" s="60" t="s">
        <v>13</v>
      </c>
      <c r="J17" s="60" t="s">
        <v>13</v>
      </c>
      <c r="K17" s="60" t="s">
        <v>13</v>
      </c>
      <c r="L17" s="60" t="s">
        <v>13</v>
      </c>
      <c r="M17" s="60" t="s">
        <v>13</v>
      </c>
      <c r="N17" s="23" t="s">
        <v>8</v>
      </c>
      <c r="O17" s="24"/>
      <c r="P17" s="24"/>
      <c r="Q17" s="24"/>
      <c r="R17" s="24"/>
      <c r="S17" s="24" t="s">
        <v>13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92"/>
      <c r="AN17" s="25"/>
      <c r="AO17" s="25"/>
      <c r="AP17" s="26"/>
      <c r="AQ17" s="27"/>
      <c r="AR17" s="27"/>
      <c r="AS17" s="27"/>
      <c r="AT17" s="27"/>
      <c r="AU17" s="27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</row>
    <row r="18" spans="1:95" ht="17.100000000000001" customHeight="1" x14ac:dyDescent="0.25">
      <c r="A18" s="87"/>
      <c r="B18" s="83">
        <v>9</v>
      </c>
      <c r="C18" s="123" t="s">
        <v>55</v>
      </c>
      <c r="D18" s="129" t="s">
        <v>13</v>
      </c>
      <c r="E18" s="57" t="s">
        <v>13</v>
      </c>
      <c r="F18" s="58" t="s">
        <v>80</v>
      </c>
      <c r="G18" s="67"/>
      <c r="H18" s="60" t="s">
        <v>13</v>
      </c>
      <c r="I18" s="60" t="s">
        <v>13</v>
      </c>
      <c r="J18" s="60" t="s">
        <v>13</v>
      </c>
      <c r="K18" s="60" t="s">
        <v>13</v>
      </c>
      <c r="L18" s="60" t="s">
        <v>13</v>
      </c>
      <c r="M18" s="60" t="s">
        <v>13</v>
      </c>
      <c r="N18" s="60" t="s">
        <v>13</v>
      </c>
      <c r="O18" s="23" t="s">
        <v>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92"/>
      <c r="AN18" s="25"/>
      <c r="AO18" s="25"/>
      <c r="AP18" s="26"/>
      <c r="AQ18" s="27"/>
      <c r="AR18" s="27"/>
      <c r="AS18" s="27"/>
      <c r="AT18" s="27"/>
      <c r="AU18" s="27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</row>
    <row r="19" spans="1:95" ht="17.100000000000001" customHeight="1" x14ac:dyDescent="0.25">
      <c r="A19" s="87"/>
      <c r="B19" s="83">
        <v>10</v>
      </c>
      <c r="C19" s="123" t="s">
        <v>56</v>
      </c>
      <c r="D19" s="129" t="s">
        <v>13</v>
      </c>
      <c r="E19" s="57" t="s">
        <v>13</v>
      </c>
      <c r="F19" s="58" t="s">
        <v>80</v>
      </c>
      <c r="G19" s="67"/>
      <c r="H19" s="60" t="s">
        <v>13</v>
      </c>
      <c r="I19" s="60" t="s">
        <v>13</v>
      </c>
      <c r="J19" s="60" t="s">
        <v>13</v>
      </c>
      <c r="K19" s="60" t="s">
        <v>13</v>
      </c>
      <c r="L19" s="60" t="s">
        <v>13</v>
      </c>
      <c r="M19" s="60" t="s">
        <v>13</v>
      </c>
      <c r="N19" s="60" t="s">
        <v>13</v>
      </c>
      <c r="O19" s="60" t="s">
        <v>13</v>
      </c>
      <c r="P19" s="23" t="s">
        <v>8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92"/>
      <c r="AN19" s="25"/>
      <c r="AO19" s="25"/>
      <c r="AP19" s="26"/>
      <c r="AQ19" s="26"/>
      <c r="AR19" s="26"/>
      <c r="AS19" s="26"/>
      <c r="AT19" s="26"/>
      <c r="AU19" s="26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</row>
    <row r="20" spans="1:95" ht="17.100000000000001" customHeight="1" x14ac:dyDescent="0.25">
      <c r="A20" s="87"/>
      <c r="B20" s="83">
        <v>11</v>
      </c>
      <c r="C20" s="123" t="s">
        <v>57</v>
      </c>
      <c r="D20" s="31"/>
      <c r="E20" s="57" t="s">
        <v>13</v>
      </c>
      <c r="F20" s="58" t="s">
        <v>80</v>
      </c>
      <c r="G20" s="67"/>
      <c r="H20" s="60" t="s">
        <v>13</v>
      </c>
      <c r="I20" s="67"/>
      <c r="J20" s="67"/>
      <c r="K20" s="67"/>
      <c r="L20" s="67"/>
      <c r="M20" s="67"/>
      <c r="N20" s="24"/>
      <c r="O20" s="24"/>
      <c r="P20" s="24"/>
      <c r="Q20" s="23" t="s">
        <v>8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92"/>
      <c r="AN20" s="25"/>
      <c r="AO20" s="25"/>
      <c r="AP20" s="26"/>
      <c r="AQ20" s="26"/>
      <c r="AR20" s="26"/>
      <c r="AS20" s="26"/>
      <c r="AT20" s="26"/>
      <c r="AU20" s="26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95" ht="17.100000000000001" customHeight="1" x14ac:dyDescent="0.25">
      <c r="A21" s="87"/>
      <c r="B21" s="83">
        <v>12</v>
      </c>
      <c r="C21" s="125" t="s">
        <v>58</v>
      </c>
      <c r="D21" s="31"/>
      <c r="E21" s="57" t="s">
        <v>13</v>
      </c>
      <c r="F21" s="58" t="s">
        <v>80</v>
      </c>
      <c r="G21" s="67"/>
      <c r="H21" s="67"/>
      <c r="I21" s="67"/>
      <c r="J21" s="67"/>
      <c r="K21" s="67"/>
      <c r="L21" s="67"/>
      <c r="M21" s="67"/>
      <c r="N21" s="24"/>
      <c r="O21" s="24"/>
      <c r="P21" s="24"/>
      <c r="Q21" s="24"/>
      <c r="R21" s="23" t="s">
        <v>8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92"/>
      <c r="AN21" s="25"/>
      <c r="AO21" s="25"/>
      <c r="AP21" s="26"/>
      <c r="AQ21" s="26"/>
      <c r="AR21" s="26"/>
      <c r="AS21" s="26"/>
      <c r="AT21" s="26"/>
      <c r="AU21" s="26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95" ht="17.100000000000001" customHeight="1" x14ac:dyDescent="0.25">
      <c r="A22" s="87"/>
      <c r="B22" s="83">
        <v>13</v>
      </c>
      <c r="C22" s="125" t="s">
        <v>59</v>
      </c>
      <c r="D22" s="31"/>
      <c r="E22" s="32"/>
      <c r="F22" s="58" t="s">
        <v>80</v>
      </c>
      <c r="G22" s="67"/>
      <c r="H22" s="67"/>
      <c r="I22" s="67"/>
      <c r="J22" s="67"/>
      <c r="K22" s="67"/>
      <c r="L22" s="67"/>
      <c r="M22" s="67"/>
      <c r="N22" s="24"/>
      <c r="O22" s="24"/>
      <c r="P22" s="24"/>
      <c r="Q22" s="24"/>
      <c r="R22" s="24"/>
      <c r="S22" s="23" t="s">
        <v>8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92"/>
      <c r="AN22" s="25"/>
      <c r="AO22" s="25"/>
      <c r="AP22" s="26"/>
      <c r="AQ22" s="26"/>
      <c r="AR22" s="26"/>
      <c r="AS22" s="26"/>
      <c r="AT22" s="26"/>
      <c r="AU22" s="26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95" ht="17.100000000000001" customHeight="1" x14ac:dyDescent="0.25">
      <c r="A23" s="87"/>
      <c r="B23" s="83">
        <v>14</v>
      </c>
      <c r="C23" s="124" t="s">
        <v>60</v>
      </c>
      <c r="D23" s="31"/>
      <c r="E23" s="32"/>
      <c r="F23" s="58" t="s">
        <v>80</v>
      </c>
      <c r="G23" s="67"/>
      <c r="H23" s="67"/>
      <c r="I23" s="67"/>
      <c r="J23" s="67"/>
      <c r="K23" s="67"/>
      <c r="L23" s="67"/>
      <c r="M23" s="67"/>
      <c r="N23" s="24"/>
      <c r="O23" s="24"/>
      <c r="P23" s="24"/>
      <c r="Q23" s="24"/>
      <c r="R23" s="24"/>
      <c r="S23" s="24"/>
      <c r="T23" s="23" t="s">
        <v>8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92"/>
      <c r="AN23" s="25"/>
      <c r="AO23" s="25"/>
      <c r="AP23" s="26"/>
      <c r="AQ23" s="26"/>
      <c r="AR23" s="26"/>
      <c r="AS23" s="26"/>
      <c r="AT23" s="26"/>
      <c r="AU23" s="26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95" ht="17.100000000000001" customHeight="1" x14ac:dyDescent="0.25">
      <c r="A24" s="87"/>
      <c r="B24" s="83">
        <v>15</v>
      </c>
      <c r="C24" s="124" t="s">
        <v>61</v>
      </c>
      <c r="D24" s="31"/>
      <c r="E24" s="32"/>
      <c r="F24" s="58" t="s">
        <v>80</v>
      </c>
      <c r="G24" s="67"/>
      <c r="H24" s="67"/>
      <c r="I24" s="67"/>
      <c r="J24" s="67"/>
      <c r="K24" s="67"/>
      <c r="L24" s="67"/>
      <c r="M24" s="67"/>
      <c r="N24" s="24"/>
      <c r="O24" s="24"/>
      <c r="P24" s="24"/>
      <c r="Q24" s="24"/>
      <c r="R24" s="24"/>
      <c r="S24" s="24"/>
      <c r="T24" s="24"/>
      <c r="U24" s="23" t="s">
        <v>8</v>
      </c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92"/>
      <c r="AN24" s="25"/>
      <c r="AO24" s="25"/>
      <c r="AP24" s="26"/>
      <c r="AQ24" s="26"/>
      <c r="AR24" s="26"/>
      <c r="AS24" s="26"/>
      <c r="AT24" s="26"/>
      <c r="AU24" s="26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95" ht="17.100000000000001" customHeight="1" x14ac:dyDescent="0.25">
      <c r="A25" s="87"/>
      <c r="B25" s="83">
        <v>16</v>
      </c>
      <c r="C25" s="125" t="s">
        <v>62</v>
      </c>
      <c r="D25" s="31"/>
      <c r="E25" s="32"/>
      <c r="F25" s="58" t="s">
        <v>80</v>
      </c>
      <c r="G25" s="67"/>
      <c r="H25" s="67"/>
      <c r="I25" s="67"/>
      <c r="J25" s="67"/>
      <c r="K25" s="67"/>
      <c r="L25" s="67"/>
      <c r="M25" s="67"/>
      <c r="N25" s="24"/>
      <c r="O25" s="24"/>
      <c r="P25" s="24"/>
      <c r="Q25" s="24"/>
      <c r="R25" s="24"/>
      <c r="S25" s="24"/>
      <c r="T25" s="24"/>
      <c r="U25" s="24"/>
      <c r="V25" s="23" t="s">
        <v>8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92"/>
      <c r="AN25" s="25"/>
      <c r="AO25" s="25"/>
      <c r="AP25" s="26"/>
      <c r="AQ25" s="26"/>
      <c r="AR25" s="26"/>
      <c r="AS25" s="26"/>
      <c r="AT25" s="26"/>
      <c r="AU25" s="26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95" ht="17.100000000000001" customHeight="1" x14ac:dyDescent="0.25">
      <c r="A26" s="87"/>
      <c r="B26" s="83">
        <v>17</v>
      </c>
      <c r="C26" s="123" t="s">
        <v>63</v>
      </c>
      <c r="D26" s="31"/>
      <c r="E26" s="32"/>
      <c r="F26" s="58" t="s">
        <v>80</v>
      </c>
      <c r="G26" s="67"/>
      <c r="H26" s="67"/>
      <c r="I26" s="67"/>
      <c r="J26" s="67"/>
      <c r="K26" s="67"/>
      <c r="L26" s="67"/>
      <c r="M26" s="67"/>
      <c r="N26" s="24"/>
      <c r="O26" s="24"/>
      <c r="P26" s="24"/>
      <c r="Q26" s="24"/>
      <c r="R26" s="24"/>
      <c r="S26" s="24"/>
      <c r="T26" s="24"/>
      <c r="U26" s="24"/>
      <c r="V26" s="24"/>
      <c r="W26" s="23" t="s">
        <v>8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92"/>
      <c r="AN26" s="25"/>
      <c r="AO26" s="25"/>
      <c r="AP26" s="26"/>
      <c r="AQ26" s="26"/>
      <c r="AR26" s="26"/>
      <c r="AS26" s="26"/>
      <c r="AT26" s="26"/>
      <c r="AU26" s="26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95" ht="17.100000000000001" customHeight="1" x14ac:dyDescent="0.25">
      <c r="A27" s="87"/>
      <c r="B27" s="83">
        <v>18</v>
      </c>
      <c r="C27" s="125" t="s">
        <v>64</v>
      </c>
      <c r="D27" s="31"/>
      <c r="E27" s="32"/>
      <c r="F27" s="58" t="s">
        <v>80</v>
      </c>
      <c r="G27" s="67"/>
      <c r="H27" s="67"/>
      <c r="I27" s="67"/>
      <c r="J27" s="67"/>
      <c r="K27" s="67"/>
      <c r="L27" s="67"/>
      <c r="M27" s="67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3" t="s">
        <v>8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92"/>
      <c r="AN27" s="25"/>
      <c r="AO27" s="25"/>
      <c r="AP27" s="26"/>
      <c r="AQ27" s="26"/>
      <c r="AR27" s="26"/>
      <c r="AS27" s="26"/>
      <c r="AT27" s="26"/>
      <c r="AU27" s="26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95" ht="17.100000000000001" customHeight="1" x14ac:dyDescent="0.25">
      <c r="A28" s="87"/>
      <c r="B28" s="83">
        <v>19</v>
      </c>
      <c r="C28" s="123" t="s">
        <v>65</v>
      </c>
      <c r="D28" s="31"/>
      <c r="E28" s="32"/>
      <c r="F28" s="58" t="s">
        <v>80</v>
      </c>
      <c r="G28" s="67"/>
      <c r="H28" s="67"/>
      <c r="I28" s="67"/>
      <c r="J28" s="67"/>
      <c r="K28" s="67"/>
      <c r="L28" s="67"/>
      <c r="M28" s="67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3" t="s">
        <v>8</v>
      </c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92"/>
      <c r="AN28" s="25"/>
      <c r="AO28" s="25"/>
      <c r="AP28" s="26"/>
      <c r="AQ28" s="26"/>
      <c r="AR28" s="26"/>
      <c r="AS28" s="26"/>
      <c r="AT28" s="26"/>
      <c r="AU28" s="26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95" ht="17.100000000000001" customHeight="1" x14ac:dyDescent="0.25">
      <c r="A29" s="87"/>
      <c r="B29" s="83">
        <v>20</v>
      </c>
      <c r="C29" s="125" t="s">
        <v>66</v>
      </c>
      <c r="D29" s="31"/>
      <c r="E29" s="32"/>
      <c r="F29" s="58" t="s">
        <v>80</v>
      </c>
      <c r="G29" s="67"/>
      <c r="H29" s="67"/>
      <c r="I29" s="67"/>
      <c r="J29" s="67"/>
      <c r="K29" s="67"/>
      <c r="L29" s="67"/>
      <c r="M29" s="67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3" t="s">
        <v>8</v>
      </c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92"/>
      <c r="AN29" s="25"/>
      <c r="AO29" s="25"/>
      <c r="AP29" s="26"/>
      <c r="AQ29" s="26"/>
      <c r="AR29" s="26"/>
      <c r="AS29" s="26"/>
      <c r="AT29" s="26"/>
      <c r="AU29" s="26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95" ht="17.100000000000001" customHeight="1" x14ac:dyDescent="0.25">
      <c r="A30" s="87"/>
      <c r="B30" s="83">
        <v>21</v>
      </c>
      <c r="C30" s="125" t="s">
        <v>67</v>
      </c>
      <c r="D30" s="31"/>
      <c r="E30" s="32"/>
      <c r="F30" s="58" t="s">
        <v>80</v>
      </c>
      <c r="G30" s="67"/>
      <c r="H30" s="67"/>
      <c r="I30" s="67"/>
      <c r="J30" s="67"/>
      <c r="K30" s="67"/>
      <c r="L30" s="67"/>
      <c r="M30" s="67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3" t="s">
        <v>8</v>
      </c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92"/>
      <c r="AN30" s="25"/>
      <c r="AO30" s="25"/>
      <c r="AP30" s="26"/>
      <c r="AQ30" s="26"/>
      <c r="AR30" s="26"/>
      <c r="AS30" s="26"/>
      <c r="AT30" s="26"/>
      <c r="AU30" s="26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95" ht="17.100000000000001" customHeight="1" x14ac:dyDescent="0.25">
      <c r="A31" s="87"/>
      <c r="B31" s="83">
        <v>22</v>
      </c>
      <c r="C31" s="123" t="s">
        <v>68</v>
      </c>
      <c r="D31" s="31"/>
      <c r="E31" s="32"/>
      <c r="F31" s="58" t="s">
        <v>80</v>
      </c>
      <c r="G31" s="67"/>
      <c r="H31" s="67"/>
      <c r="I31" s="67"/>
      <c r="J31" s="67"/>
      <c r="K31" s="67"/>
      <c r="L31" s="67"/>
      <c r="M31" s="67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3" t="s">
        <v>8</v>
      </c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92"/>
      <c r="AN31" s="25"/>
      <c r="AO31" s="25"/>
      <c r="AP31" s="26"/>
      <c r="AQ31" s="26"/>
      <c r="AR31" s="26"/>
      <c r="AS31" s="26"/>
      <c r="AT31" s="26"/>
      <c r="AU31" s="26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95" ht="17.100000000000001" customHeight="1" x14ac:dyDescent="0.25">
      <c r="A32" s="87"/>
      <c r="B32" s="83">
        <v>23</v>
      </c>
      <c r="C32" s="126" t="s">
        <v>69</v>
      </c>
      <c r="D32" s="31"/>
      <c r="E32" s="32"/>
      <c r="F32" s="58" t="s">
        <v>80</v>
      </c>
      <c r="G32" s="67"/>
      <c r="H32" s="67"/>
      <c r="I32" s="67"/>
      <c r="J32" s="67"/>
      <c r="K32" s="67"/>
      <c r="L32" s="67"/>
      <c r="M32" s="67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3" t="s">
        <v>8</v>
      </c>
      <c r="AD32" s="24"/>
      <c r="AE32" s="24"/>
      <c r="AF32" s="24"/>
      <c r="AG32" s="24"/>
      <c r="AH32" s="24"/>
      <c r="AI32" s="24"/>
      <c r="AJ32" s="24"/>
      <c r="AK32" s="24"/>
      <c r="AL32" s="24"/>
      <c r="AM32" s="92"/>
      <c r="AN32" s="25"/>
      <c r="AO32" s="25"/>
      <c r="AP32" s="26"/>
      <c r="AQ32" s="26"/>
      <c r="AR32" s="26"/>
      <c r="AS32" s="26"/>
      <c r="AT32" s="26"/>
      <c r="AU32" s="26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ht="17.100000000000001" customHeight="1" x14ac:dyDescent="0.25">
      <c r="A33" s="87"/>
      <c r="B33" s="83">
        <v>24</v>
      </c>
      <c r="C33" s="126" t="s">
        <v>70</v>
      </c>
      <c r="D33" s="31"/>
      <c r="E33" s="32"/>
      <c r="F33" s="58" t="s">
        <v>80</v>
      </c>
      <c r="G33" s="67"/>
      <c r="H33" s="67"/>
      <c r="I33" s="67"/>
      <c r="J33" s="67"/>
      <c r="K33" s="67"/>
      <c r="L33" s="67"/>
      <c r="M33" s="67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3" t="s">
        <v>8</v>
      </c>
      <c r="AE33" s="24"/>
      <c r="AF33" s="24"/>
      <c r="AG33" s="24"/>
      <c r="AH33" s="24"/>
      <c r="AI33" s="24"/>
      <c r="AJ33" s="24"/>
      <c r="AK33" s="24"/>
      <c r="AL33" s="24"/>
      <c r="AM33" s="92"/>
      <c r="AN33" s="25"/>
      <c r="AO33" s="25"/>
      <c r="AP33" s="26"/>
      <c r="AQ33" s="26"/>
      <c r="AR33" s="26"/>
      <c r="AS33" s="26"/>
      <c r="AT33" s="26"/>
      <c r="AU33" s="26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</row>
    <row r="34" spans="1:63" ht="17.100000000000001" customHeight="1" x14ac:dyDescent="0.25">
      <c r="A34" s="87"/>
      <c r="B34" s="83">
        <v>25</v>
      </c>
      <c r="C34" s="126" t="s">
        <v>71</v>
      </c>
      <c r="D34" s="31"/>
      <c r="E34" s="32"/>
      <c r="F34" s="58" t="s">
        <v>80</v>
      </c>
      <c r="G34" s="67"/>
      <c r="H34" s="67"/>
      <c r="I34" s="67"/>
      <c r="J34" s="67"/>
      <c r="K34" s="67"/>
      <c r="L34" s="67"/>
      <c r="M34" s="67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 t="s">
        <v>8</v>
      </c>
      <c r="AF34" s="24"/>
      <c r="AG34" s="24"/>
      <c r="AH34" s="24"/>
      <c r="AI34" s="24"/>
      <c r="AJ34" s="24"/>
      <c r="AK34" s="24"/>
      <c r="AL34" s="24"/>
      <c r="AM34" s="92"/>
      <c r="AN34" s="25"/>
      <c r="AO34" s="25"/>
      <c r="AP34" s="26"/>
      <c r="AQ34" s="26"/>
      <c r="AR34" s="26"/>
      <c r="AS34" s="26"/>
      <c r="AT34" s="26"/>
      <c r="AU34" s="26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ht="17.100000000000001" customHeight="1" x14ac:dyDescent="0.25">
      <c r="A35" s="87"/>
      <c r="B35" s="83">
        <v>26</v>
      </c>
      <c r="C35" s="126" t="s">
        <v>72</v>
      </c>
      <c r="D35" s="31"/>
      <c r="E35" s="32"/>
      <c r="F35" s="58" t="s">
        <v>80</v>
      </c>
      <c r="G35" s="67"/>
      <c r="H35" s="67"/>
      <c r="I35" s="67"/>
      <c r="J35" s="67"/>
      <c r="K35" s="67"/>
      <c r="L35" s="67"/>
      <c r="M35" s="67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3" t="s">
        <v>8</v>
      </c>
      <c r="AG35" s="24"/>
      <c r="AH35" s="24"/>
      <c r="AI35" s="24"/>
      <c r="AJ35" s="24"/>
      <c r="AK35" s="24"/>
      <c r="AL35" s="24"/>
      <c r="AM35" s="92"/>
      <c r="AN35" s="25"/>
      <c r="AO35" s="25"/>
      <c r="AP35" s="26"/>
      <c r="AQ35" s="26"/>
      <c r="AR35" s="26"/>
      <c r="AS35" s="26"/>
      <c r="AT35" s="26"/>
      <c r="AU35" s="26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ht="17.100000000000001" customHeight="1" x14ac:dyDescent="0.25">
      <c r="A36" s="87"/>
      <c r="B36" s="83">
        <v>27</v>
      </c>
      <c r="C36" s="126" t="s">
        <v>73</v>
      </c>
      <c r="D36" s="31"/>
      <c r="E36" s="32"/>
      <c r="F36" s="58" t="s">
        <v>80</v>
      </c>
      <c r="G36" s="67"/>
      <c r="H36" s="67"/>
      <c r="I36" s="67"/>
      <c r="J36" s="67"/>
      <c r="K36" s="67"/>
      <c r="L36" s="67"/>
      <c r="M36" s="67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3" t="s">
        <v>8</v>
      </c>
      <c r="AH36" s="24"/>
      <c r="AI36" s="24"/>
      <c r="AJ36" s="24"/>
      <c r="AK36" s="24"/>
      <c r="AL36" s="24"/>
      <c r="AM36" s="92"/>
      <c r="AN36" s="25"/>
      <c r="AO36" s="25"/>
      <c r="AP36" s="26"/>
      <c r="AQ36" s="26"/>
      <c r="AR36" s="26"/>
      <c r="AS36" s="26"/>
      <c r="AT36" s="26"/>
      <c r="AU36" s="26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ht="17.100000000000001" customHeight="1" x14ac:dyDescent="0.25">
      <c r="A37" s="87"/>
      <c r="B37" s="83">
        <v>28</v>
      </c>
      <c r="C37" s="128" t="s">
        <v>74</v>
      </c>
      <c r="D37" s="31"/>
      <c r="E37" s="32"/>
      <c r="F37" s="58" t="s">
        <v>80</v>
      </c>
      <c r="G37" s="67"/>
      <c r="H37" s="67"/>
      <c r="I37" s="67"/>
      <c r="J37" s="67"/>
      <c r="K37" s="67"/>
      <c r="L37" s="67"/>
      <c r="M37" s="67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3" t="s">
        <v>8</v>
      </c>
      <c r="AI37" s="24"/>
      <c r="AJ37" s="24"/>
      <c r="AK37" s="24"/>
      <c r="AL37" s="24"/>
      <c r="AM37" s="92"/>
      <c r="AN37" s="25"/>
      <c r="AO37" s="25"/>
      <c r="AP37" s="26"/>
      <c r="AQ37" s="26"/>
      <c r="AR37" s="26"/>
      <c r="AS37" s="26"/>
      <c r="AT37" s="26"/>
      <c r="AU37" s="26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ht="17.100000000000001" customHeight="1" x14ac:dyDescent="0.25">
      <c r="A38" s="87"/>
      <c r="B38" s="83">
        <v>29</v>
      </c>
      <c r="C38" s="126" t="s">
        <v>75</v>
      </c>
      <c r="D38" s="31"/>
      <c r="E38" s="32"/>
      <c r="F38" s="58" t="s">
        <v>80</v>
      </c>
      <c r="G38" s="67"/>
      <c r="H38" s="67"/>
      <c r="I38" s="67"/>
      <c r="J38" s="67"/>
      <c r="K38" s="67"/>
      <c r="L38" s="67"/>
      <c r="M38" s="67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3" t="s">
        <v>8</v>
      </c>
      <c r="AJ38" s="23"/>
      <c r="AK38" s="23"/>
      <c r="AL38" s="23"/>
      <c r="AM38" s="92"/>
      <c r="AN38" s="25"/>
      <c r="AO38" s="25"/>
      <c r="AP38" s="26"/>
      <c r="AQ38" s="26"/>
      <c r="AR38" s="26"/>
      <c r="AS38" s="26"/>
      <c r="AT38" s="26"/>
      <c r="AU38" s="26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ht="17.100000000000001" customHeight="1" x14ac:dyDescent="0.25">
      <c r="A39" s="87"/>
      <c r="B39" s="83">
        <v>30</v>
      </c>
      <c r="C39" s="126" t="s">
        <v>76</v>
      </c>
      <c r="D39" s="31"/>
      <c r="E39" s="32"/>
      <c r="F39" s="58" t="s">
        <v>80</v>
      </c>
      <c r="G39" s="67"/>
      <c r="H39" s="67"/>
      <c r="I39" s="67"/>
      <c r="J39" s="67"/>
      <c r="K39" s="67"/>
      <c r="L39" s="67"/>
      <c r="M39" s="67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3"/>
      <c r="AJ39" s="23" t="s">
        <v>8</v>
      </c>
      <c r="AK39" s="23" t="s">
        <v>13</v>
      </c>
      <c r="AL39" s="23"/>
      <c r="AM39" s="92"/>
      <c r="AN39" s="25"/>
      <c r="AO39" s="25"/>
      <c r="AP39" s="26"/>
      <c r="AQ39" s="26"/>
      <c r="AR39" s="26"/>
      <c r="AS39" s="26"/>
      <c r="AT39" s="26"/>
      <c r="AU39" s="26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ht="17.100000000000001" customHeight="1" x14ac:dyDescent="0.25">
      <c r="A40" s="87"/>
      <c r="B40" s="83">
        <v>31</v>
      </c>
      <c r="C40" s="126" t="s">
        <v>77</v>
      </c>
      <c r="D40" s="31"/>
      <c r="E40" s="32"/>
      <c r="F40" s="58" t="s">
        <v>80</v>
      </c>
      <c r="G40" s="67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3"/>
      <c r="AJ40" s="23"/>
      <c r="AK40" s="23" t="s">
        <v>8</v>
      </c>
      <c r="AL40" s="23" t="s">
        <v>13</v>
      </c>
      <c r="AM40" s="92"/>
      <c r="AN40" s="25"/>
      <c r="AO40" s="25"/>
      <c r="AP40" s="26"/>
      <c r="AQ40" s="26"/>
      <c r="AR40" s="26"/>
      <c r="AS40" s="26"/>
      <c r="AT40" s="26"/>
      <c r="AU40" s="26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ht="17.100000000000001" customHeight="1" x14ac:dyDescent="0.25">
      <c r="A41" s="87"/>
      <c r="B41" s="83">
        <v>32</v>
      </c>
      <c r="C41" s="126" t="s">
        <v>78</v>
      </c>
      <c r="D41" s="31"/>
      <c r="E41" s="32"/>
      <c r="F41" s="58" t="s">
        <v>80</v>
      </c>
      <c r="G41" s="67"/>
      <c r="H41" s="24"/>
      <c r="I41" s="24"/>
      <c r="J41" s="24"/>
      <c r="K41" s="24"/>
      <c r="L41" s="24"/>
      <c r="M41" s="24"/>
      <c r="N41" s="24"/>
      <c r="O41" s="24"/>
      <c r="P41" s="24" t="s">
        <v>13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3"/>
      <c r="AJ41" s="23"/>
      <c r="AK41" s="23"/>
      <c r="AL41" s="23" t="s">
        <v>8</v>
      </c>
      <c r="AM41" s="92"/>
      <c r="AN41" s="25"/>
      <c r="AO41" s="25"/>
      <c r="AP41" s="26"/>
      <c r="AQ41" s="26"/>
      <c r="AR41" s="26"/>
      <c r="AS41" s="26"/>
      <c r="AT41" s="26"/>
      <c r="AU41" s="26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ht="17.100000000000001" customHeight="1" x14ac:dyDescent="0.25">
      <c r="A42" s="87"/>
      <c r="B42" s="83">
        <v>33</v>
      </c>
      <c r="C42" s="127" t="s">
        <v>79</v>
      </c>
      <c r="D42" s="31"/>
      <c r="E42" s="32" t="s">
        <v>13</v>
      </c>
      <c r="F42" s="58" t="s">
        <v>80</v>
      </c>
      <c r="G42" s="67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93" t="s">
        <v>8</v>
      </c>
      <c r="AN42" s="25"/>
      <c r="AO42" s="25"/>
      <c r="AP42" s="26"/>
      <c r="AQ42" s="26"/>
      <c r="AR42" s="26"/>
      <c r="AS42" s="26"/>
      <c r="AT42" s="26"/>
      <c r="AU42" s="26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ht="24" customHeight="1" thickBot="1" x14ac:dyDescent="0.3">
      <c r="A43" s="87"/>
      <c r="B43" s="110"/>
      <c r="C43" s="156" t="s">
        <v>9</v>
      </c>
      <c r="D43" s="157"/>
      <c r="E43" s="104" t="str">
        <f>F10</f>
        <v>X.AK-2</v>
      </c>
      <c r="F43" s="105">
        <f>COUNTIF(F10:F42,E43)</f>
        <v>33</v>
      </c>
      <c r="G43" s="106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8"/>
      <c r="AJ43" s="108"/>
      <c r="AK43" s="108"/>
      <c r="AL43" s="108"/>
      <c r="AM43" s="109"/>
      <c r="AN43" s="28"/>
      <c r="AO43" s="28"/>
      <c r="AP43" s="26"/>
      <c r="AQ43" s="26"/>
      <c r="AR43" s="26"/>
      <c r="AS43" s="26"/>
      <c r="AT43" s="26"/>
      <c r="AU43" s="26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ht="15" customHeight="1" thickTop="1" thickBot="1" x14ac:dyDescent="0.3">
      <c r="A44" s="87"/>
      <c r="B44" s="158" t="s">
        <v>43</v>
      </c>
      <c r="C44" s="158"/>
      <c r="D44" s="158"/>
      <c r="E44" s="158"/>
      <c r="F44" s="159"/>
      <c r="G44" s="101">
        <f t="shared" ref="G44:AM44" si="0">COUNTIF(G10:G42,1)</f>
        <v>0</v>
      </c>
      <c r="H44" s="102">
        <f t="shared" si="0"/>
        <v>0</v>
      </c>
      <c r="I44" s="102">
        <f t="shared" si="0"/>
        <v>0</v>
      </c>
      <c r="J44" s="102">
        <f t="shared" si="0"/>
        <v>0</v>
      </c>
      <c r="K44" s="102">
        <f t="shared" si="0"/>
        <v>0</v>
      </c>
      <c r="L44" s="102">
        <f t="shared" si="0"/>
        <v>0</v>
      </c>
      <c r="M44" s="102">
        <f t="shared" si="0"/>
        <v>0</v>
      </c>
      <c r="N44" s="102">
        <f t="shared" si="0"/>
        <v>0</v>
      </c>
      <c r="O44" s="102">
        <f t="shared" si="0"/>
        <v>0</v>
      </c>
      <c r="P44" s="102">
        <f t="shared" si="0"/>
        <v>0</v>
      </c>
      <c r="Q44" s="102">
        <f t="shared" si="0"/>
        <v>0</v>
      </c>
      <c r="R44" s="102">
        <f t="shared" si="0"/>
        <v>0</v>
      </c>
      <c r="S44" s="102">
        <f t="shared" si="0"/>
        <v>0</v>
      </c>
      <c r="T44" s="102">
        <f t="shared" si="0"/>
        <v>0</v>
      </c>
      <c r="U44" s="102">
        <f t="shared" si="0"/>
        <v>0</v>
      </c>
      <c r="V44" s="102">
        <f t="shared" si="0"/>
        <v>0</v>
      </c>
      <c r="W44" s="102">
        <f t="shared" si="0"/>
        <v>0</v>
      </c>
      <c r="X44" s="102">
        <f t="shared" si="0"/>
        <v>0</v>
      </c>
      <c r="Y44" s="102">
        <f t="shared" si="0"/>
        <v>0</v>
      </c>
      <c r="Z44" s="102">
        <f t="shared" si="0"/>
        <v>0</v>
      </c>
      <c r="AA44" s="102">
        <f t="shared" si="0"/>
        <v>0</v>
      </c>
      <c r="AB44" s="102">
        <f t="shared" si="0"/>
        <v>0</v>
      </c>
      <c r="AC44" s="102">
        <f t="shared" si="0"/>
        <v>0</v>
      </c>
      <c r="AD44" s="102">
        <f t="shared" si="0"/>
        <v>0</v>
      </c>
      <c r="AE44" s="102">
        <f t="shared" si="0"/>
        <v>0</v>
      </c>
      <c r="AF44" s="102">
        <f t="shared" si="0"/>
        <v>0</v>
      </c>
      <c r="AG44" s="102">
        <f t="shared" si="0"/>
        <v>0</v>
      </c>
      <c r="AH44" s="102">
        <f t="shared" si="0"/>
        <v>0</v>
      </c>
      <c r="AI44" s="102">
        <f t="shared" si="0"/>
        <v>0</v>
      </c>
      <c r="AJ44" s="102">
        <f t="shared" si="0"/>
        <v>0</v>
      </c>
      <c r="AK44" s="102">
        <f t="shared" si="0"/>
        <v>0</v>
      </c>
      <c r="AL44" s="102">
        <f t="shared" si="0"/>
        <v>0</v>
      </c>
      <c r="AM44" s="103">
        <f t="shared" si="0"/>
        <v>0</v>
      </c>
      <c r="AN44" s="29"/>
      <c r="AO44" s="29"/>
      <c r="AP44" s="26"/>
      <c r="AQ44" s="26"/>
      <c r="AR44" s="26"/>
      <c r="AS44" s="26"/>
      <c r="AT44" s="26"/>
      <c r="AU44" s="26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1:63" ht="15" customHeight="1" thickTop="1" thickBot="1" x14ac:dyDescent="0.3">
      <c r="A45" s="87"/>
      <c r="B45" s="160" t="s">
        <v>44</v>
      </c>
      <c r="C45" s="161"/>
      <c r="D45" s="161"/>
      <c r="E45" s="161"/>
      <c r="F45" s="162"/>
      <c r="G45" s="98">
        <f t="shared" ref="G45:AM45" si="1">COUNTIF(G10:G42,2)</f>
        <v>0</v>
      </c>
      <c r="H45" s="99">
        <f t="shared" si="1"/>
        <v>0</v>
      </c>
      <c r="I45" s="99">
        <f t="shared" si="1"/>
        <v>0</v>
      </c>
      <c r="J45" s="99">
        <f t="shared" si="1"/>
        <v>0</v>
      </c>
      <c r="K45" s="99">
        <f t="shared" si="1"/>
        <v>0</v>
      </c>
      <c r="L45" s="99">
        <f t="shared" si="1"/>
        <v>0</v>
      </c>
      <c r="M45" s="99">
        <f t="shared" si="1"/>
        <v>0</v>
      </c>
      <c r="N45" s="99">
        <f t="shared" si="1"/>
        <v>0</v>
      </c>
      <c r="O45" s="99">
        <f t="shared" si="1"/>
        <v>0</v>
      </c>
      <c r="P45" s="99">
        <f t="shared" si="1"/>
        <v>0</v>
      </c>
      <c r="Q45" s="99">
        <f t="shared" si="1"/>
        <v>0</v>
      </c>
      <c r="R45" s="99">
        <f t="shared" si="1"/>
        <v>0</v>
      </c>
      <c r="S45" s="99">
        <f t="shared" si="1"/>
        <v>0</v>
      </c>
      <c r="T45" s="99">
        <f t="shared" si="1"/>
        <v>0</v>
      </c>
      <c r="U45" s="99">
        <f t="shared" si="1"/>
        <v>0</v>
      </c>
      <c r="V45" s="99">
        <f t="shared" si="1"/>
        <v>0</v>
      </c>
      <c r="W45" s="99">
        <f t="shared" si="1"/>
        <v>0</v>
      </c>
      <c r="X45" s="99">
        <f t="shared" si="1"/>
        <v>0</v>
      </c>
      <c r="Y45" s="99">
        <f t="shared" si="1"/>
        <v>0</v>
      </c>
      <c r="Z45" s="99">
        <f t="shared" si="1"/>
        <v>0</v>
      </c>
      <c r="AA45" s="99">
        <f t="shared" si="1"/>
        <v>0</v>
      </c>
      <c r="AB45" s="99">
        <f t="shared" si="1"/>
        <v>0</v>
      </c>
      <c r="AC45" s="99">
        <f t="shared" si="1"/>
        <v>0</v>
      </c>
      <c r="AD45" s="99">
        <f t="shared" si="1"/>
        <v>0</v>
      </c>
      <c r="AE45" s="99">
        <f t="shared" si="1"/>
        <v>0</v>
      </c>
      <c r="AF45" s="99">
        <f t="shared" si="1"/>
        <v>0</v>
      </c>
      <c r="AG45" s="99">
        <f t="shared" si="1"/>
        <v>0</v>
      </c>
      <c r="AH45" s="99">
        <f t="shared" si="1"/>
        <v>0</v>
      </c>
      <c r="AI45" s="99">
        <f t="shared" si="1"/>
        <v>0</v>
      </c>
      <c r="AJ45" s="99">
        <f t="shared" si="1"/>
        <v>0</v>
      </c>
      <c r="AK45" s="99">
        <f t="shared" si="1"/>
        <v>0</v>
      </c>
      <c r="AL45" s="99">
        <f t="shared" si="1"/>
        <v>0</v>
      </c>
      <c r="AM45" s="100">
        <f t="shared" si="1"/>
        <v>0</v>
      </c>
      <c r="AN45" s="29"/>
      <c r="AO45" s="29"/>
      <c r="AP45" s="26"/>
      <c r="AQ45" s="26"/>
      <c r="AR45" s="26"/>
      <c r="AS45" s="26"/>
      <c r="AT45" s="26"/>
      <c r="AU45" s="26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</row>
    <row r="46" spans="1:63" s="122" customFormat="1" ht="15" customHeight="1" thickTop="1" thickBot="1" x14ac:dyDescent="0.3">
      <c r="A46" s="86"/>
      <c r="B46" s="163" t="s">
        <v>10</v>
      </c>
      <c r="C46" s="163"/>
      <c r="D46" s="163"/>
      <c r="E46" s="163"/>
      <c r="F46" s="164"/>
      <c r="G46" s="94">
        <f>SUM(G44:G45)</f>
        <v>0</v>
      </c>
      <c r="H46" s="94">
        <f t="shared" ref="H46:AM46" si="2">SUM(H44:H45)</f>
        <v>0</v>
      </c>
      <c r="I46" s="94">
        <f t="shared" si="2"/>
        <v>0</v>
      </c>
      <c r="J46" s="94">
        <f t="shared" si="2"/>
        <v>0</v>
      </c>
      <c r="K46" s="94">
        <f t="shared" si="2"/>
        <v>0</v>
      </c>
      <c r="L46" s="94">
        <f t="shared" si="2"/>
        <v>0</v>
      </c>
      <c r="M46" s="94">
        <f t="shared" si="2"/>
        <v>0</v>
      </c>
      <c r="N46" s="94">
        <f t="shared" si="2"/>
        <v>0</v>
      </c>
      <c r="O46" s="94">
        <f t="shared" si="2"/>
        <v>0</v>
      </c>
      <c r="P46" s="94">
        <f t="shared" si="2"/>
        <v>0</v>
      </c>
      <c r="Q46" s="94">
        <f t="shared" si="2"/>
        <v>0</v>
      </c>
      <c r="R46" s="94">
        <f t="shared" si="2"/>
        <v>0</v>
      </c>
      <c r="S46" s="94">
        <f t="shared" si="2"/>
        <v>0</v>
      </c>
      <c r="T46" s="94">
        <f t="shared" si="2"/>
        <v>0</v>
      </c>
      <c r="U46" s="94">
        <f t="shared" si="2"/>
        <v>0</v>
      </c>
      <c r="V46" s="94">
        <f t="shared" si="2"/>
        <v>0</v>
      </c>
      <c r="W46" s="94">
        <f t="shared" si="2"/>
        <v>0</v>
      </c>
      <c r="X46" s="94">
        <f t="shared" si="2"/>
        <v>0</v>
      </c>
      <c r="Y46" s="94">
        <f t="shared" si="2"/>
        <v>0</v>
      </c>
      <c r="Z46" s="94">
        <f t="shared" si="2"/>
        <v>0</v>
      </c>
      <c r="AA46" s="94">
        <f t="shared" si="2"/>
        <v>0</v>
      </c>
      <c r="AB46" s="94">
        <f t="shared" si="2"/>
        <v>0</v>
      </c>
      <c r="AC46" s="94">
        <f t="shared" si="2"/>
        <v>0</v>
      </c>
      <c r="AD46" s="94">
        <f t="shared" si="2"/>
        <v>0</v>
      </c>
      <c r="AE46" s="94">
        <f t="shared" si="2"/>
        <v>0</v>
      </c>
      <c r="AF46" s="94">
        <f t="shared" si="2"/>
        <v>0</v>
      </c>
      <c r="AG46" s="94">
        <f t="shared" si="2"/>
        <v>0</v>
      </c>
      <c r="AH46" s="94">
        <f t="shared" si="2"/>
        <v>0</v>
      </c>
      <c r="AI46" s="94">
        <f t="shared" si="2"/>
        <v>0</v>
      </c>
      <c r="AJ46" s="94">
        <f t="shared" si="2"/>
        <v>0</v>
      </c>
      <c r="AK46" s="94">
        <f t="shared" si="2"/>
        <v>0</v>
      </c>
      <c r="AL46" s="94">
        <f t="shared" si="2"/>
        <v>0</v>
      </c>
      <c r="AM46" s="120">
        <f t="shared" si="2"/>
        <v>0</v>
      </c>
      <c r="AN46" s="132"/>
      <c r="AO46" s="120"/>
      <c r="AP46" s="121"/>
      <c r="AQ46" s="121"/>
      <c r="AR46" s="121"/>
      <c r="AS46" s="121"/>
      <c r="AT46" s="121"/>
      <c r="AU46" s="121"/>
    </row>
    <row r="47" spans="1:63" ht="15" customHeight="1" thickTop="1" thickBot="1" x14ac:dyDescent="0.3">
      <c r="A47" s="87"/>
      <c r="B47" s="160" t="s">
        <v>45</v>
      </c>
      <c r="C47" s="161"/>
      <c r="D47" s="161"/>
      <c r="E47" s="161"/>
      <c r="F47" s="162"/>
      <c r="G47" s="98">
        <f t="shared" ref="G47:AM47" si="3">COUNTIF(G10:G42,4)</f>
        <v>0</v>
      </c>
      <c r="H47" s="99">
        <f t="shared" si="3"/>
        <v>0</v>
      </c>
      <c r="I47" s="99">
        <f t="shared" si="3"/>
        <v>0</v>
      </c>
      <c r="J47" s="99">
        <f t="shared" si="3"/>
        <v>0</v>
      </c>
      <c r="K47" s="99">
        <f t="shared" si="3"/>
        <v>0</v>
      </c>
      <c r="L47" s="99">
        <f t="shared" si="3"/>
        <v>0</v>
      </c>
      <c r="M47" s="99">
        <f t="shared" si="3"/>
        <v>0</v>
      </c>
      <c r="N47" s="99">
        <f t="shared" si="3"/>
        <v>0</v>
      </c>
      <c r="O47" s="99">
        <f t="shared" si="3"/>
        <v>0</v>
      </c>
      <c r="P47" s="99">
        <f t="shared" si="3"/>
        <v>0</v>
      </c>
      <c r="Q47" s="99">
        <f t="shared" si="3"/>
        <v>0</v>
      </c>
      <c r="R47" s="99">
        <f t="shared" si="3"/>
        <v>0</v>
      </c>
      <c r="S47" s="99">
        <f t="shared" si="3"/>
        <v>0</v>
      </c>
      <c r="T47" s="99">
        <f t="shared" si="3"/>
        <v>0</v>
      </c>
      <c r="U47" s="99">
        <f t="shared" si="3"/>
        <v>0</v>
      </c>
      <c r="V47" s="99">
        <f t="shared" si="3"/>
        <v>0</v>
      </c>
      <c r="W47" s="99">
        <f t="shared" si="3"/>
        <v>0</v>
      </c>
      <c r="X47" s="99">
        <f t="shared" si="3"/>
        <v>0</v>
      </c>
      <c r="Y47" s="99">
        <f t="shared" si="3"/>
        <v>0</v>
      </c>
      <c r="Z47" s="99">
        <f t="shared" si="3"/>
        <v>0</v>
      </c>
      <c r="AA47" s="99">
        <f t="shared" si="3"/>
        <v>0</v>
      </c>
      <c r="AB47" s="99">
        <f t="shared" si="3"/>
        <v>0</v>
      </c>
      <c r="AC47" s="99">
        <f t="shared" si="3"/>
        <v>0</v>
      </c>
      <c r="AD47" s="99">
        <f t="shared" si="3"/>
        <v>0</v>
      </c>
      <c r="AE47" s="99">
        <f t="shared" si="3"/>
        <v>0</v>
      </c>
      <c r="AF47" s="99">
        <f t="shared" si="3"/>
        <v>0</v>
      </c>
      <c r="AG47" s="99">
        <f t="shared" si="3"/>
        <v>0</v>
      </c>
      <c r="AH47" s="99">
        <f t="shared" si="3"/>
        <v>0</v>
      </c>
      <c r="AI47" s="99">
        <f t="shared" si="3"/>
        <v>0</v>
      </c>
      <c r="AJ47" s="99">
        <f t="shared" si="3"/>
        <v>0</v>
      </c>
      <c r="AK47" s="99">
        <f t="shared" si="3"/>
        <v>0</v>
      </c>
      <c r="AL47" s="99">
        <f t="shared" si="3"/>
        <v>0</v>
      </c>
      <c r="AM47" s="100">
        <f t="shared" si="3"/>
        <v>0</v>
      </c>
      <c r="AN47" s="29"/>
      <c r="AO47" s="29"/>
      <c r="AP47" s="26"/>
      <c r="AQ47" s="26"/>
      <c r="AR47" s="26"/>
      <c r="AS47" s="26"/>
      <c r="AT47" s="26"/>
      <c r="AU47" s="26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</row>
    <row r="48" spans="1:63" ht="15" customHeight="1" thickTop="1" thickBot="1" x14ac:dyDescent="0.3">
      <c r="A48" s="87"/>
      <c r="B48" s="170" t="s">
        <v>46</v>
      </c>
      <c r="C48" s="171"/>
      <c r="D48" s="171"/>
      <c r="E48" s="171"/>
      <c r="F48" s="172"/>
      <c r="G48" s="95">
        <f t="shared" ref="G48:AM48" si="4">COUNTIF(G10:G42,5)</f>
        <v>0</v>
      </c>
      <c r="H48" s="96">
        <f t="shared" si="4"/>
        <v>0</v>
      </c>
      <c r="I48" s="96">
        <f t="shared" si="4"/>
        <v>0</v>
      </c>
      <c r="J48" s="96">
        <f t="shared" si="4"/>
        <v>0</v>
      </c>
      <c r="K48" s="97">
        <f t="shared" si="4"/>
        <v>0</v>
      </c>
      <c r="L48" s="96">
        <f t="shared" si="4"/>
        <v>0</v>
      </c>
      <c r="M48" s="96">
        <f t="shared" si="4"/>
        <v>0</v>
      </c>
      <c r="N48" s="96">
        <f t="shared" si="4"/>
        <v>0</v>
      </c>
      <c r="O48" s="96">
        <f t="shared" si="4"/>
        <v>0</v>
      </c>
      <c r="P48" s="96">
        <f t="shared" si="4"/>
        <v>0</v>
      </c>
      <c r="Q48" s="96">
        <f t="shared" si="4"/>
        <v>0</v>
      </c>
      <c r="R48" s="96">
        <f t="shared" si="4"/>
        <v>0</v>
      </c>
      <c r="S48" s="96">
        <f t="shared" si="4"/>
        <v>0</v>
      </c>
      <c r="T48" s="96">
        <f t="shared" si="4"/>
        <v>0</v>
      </c>
      <c r="U48" s="96">
        <f t="shared" si="4"/>
        <v>0</v>
      </c>
      <c r="V48" s="96">
        <f t="shared" si="4"/>
        <v>0</v>
      </c>
      <c r="W48" s="96">
        <f t="shared" si="4"/>
        <v>0</v>
      </c>
      <c r="X48" s="96">
        <f t="shared" si="4"/>
        <v>0</v>
      </c>
      <c r="Y48" s="96">
        <f t="shared" si="4"/>
        <v>0</v>
      </c>
      <c r="Z48" s="96">
        <f t="shared" si="4"/>
        <v>0</v>
      </c>
      <c r="AA48" s="96">
        <f t="shared" si="4"/>
        <v>0</v>
      </c>
      <c r="AB48" s="96">
        <f t="shared" si="4"/>
        <v>0</v>
      </c>
      <c r="AC48" s="96">
        <f t="shared" si="4"/>
        <v>0</v>
      </c>
      <c r="AD48" s="96">
        <f t="shared" si="4"/>
        <v>0</v>
      </c>
      <c r="AE48" s="96">
        <f t="shared" si="4"/>
        <v>0</v>
      </c>
      <c r="AF48" s="96">
        <f t="shared" si="4"/>
        <v>0</v>
      </c>
      <c r="AG48" s="96">
        <f t="shared" si="4"/>
        <v>0</v>
      </c>
      <c r="AH48" s="96">
        <f t="shared" si="4"/>
        <v>0</v>
      </c>
      <c r="AI48" s="96">
        <f t="shared" si="4"/>
        <v>0</v>
      </c>
      <c r="AJ48" s="96">
        <f t="shared" si="4"/>
        <v>0</v>
      </c>
      <c r="AK48" s="96">
        <f t="shared" si="4"/>
        <v>0</v>
      </c>
      <c r="AL48" s="96">
        <f t="shared" si="4"/>
        <v>0</v>
      </c>
      <c r="AM48" s="100">
        <f t="shared" si="4"/>
        <v>0</v>
      </c>
      <c r="AN48" s="29"/>
      <c r="AO48" s="29"/>
      <c r="AP48" s="26"/>
      <c r="AQ48" s="26"/>
      <c r="AR48" s="26"/>
      <c r="AS48" s="26"/>
      <c r="AT48" s="26"/>
      <c r="AU48" s="26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</row>
    <row r="49" spans="1:63" ht="15.75" customHeight="1" thickTop="1" thickBot="1" x14ac:dyDescent="0.3">
      <c r="A49" s="87"/>
      <c r="B49" s="163" t="s">
        <v>11</v>
      </c>
      <c r="C49" s="163"/>
      <c r="D49" s="163"/>
      <c r="E49" s="163"/>
      <c r="F49" s="164"/>
      <c r="G49" s="94">
        <f>SUM(G47:G48)</f>
        <v>0</v>
      </c>
      <c r="H49" s="94">
        <f t="shared" ref="H49:AM49" si="5">SUM(H47:H48)</f>
        <v>0</v>
      </c>
      <c r="I49" s="94">
        <f t="shared" si="5"/>
        <v>0</v>
      </c>
      <c r="J49" s="94">
        <f t="shared" si="5"/>
        <v>0</v>
      </c>
      <c r="K49" s="94">
        <f t="shared" si="5"/>
        <v>0</v>
      </c>
      <c r="L49" s="94">
        <f t="shared" si="5"/>
        <v>0</v>
      </c>
      <c r="M49" s="94">
        <f t="shared" si="5"/>
        <v>0</v>
      </c>
      <c r="N49" s="94">
        <f t="shared" si="5"/>
        <v>0</v>
      </c>
      <c r="O49" s="94">
        <f t="shared" si="5"/>
        <v>0</v>
      </c>
      <c r="P49" s="94">
        <f t="shared" si="5"/>
        <v>0</v>
      </c>
      <c r="Q49" s="94">
        <f t="shared" si="5"/>
        <v>0</v>
      </c>
      <c r="R49" s="94">
        <f t="shared" si="5"/>
        <v>0</v>
      </c>
      <c r="S49" s="94">
        <f t="shared" si="5"/>
        <v>0</v>
      </c>
      <c r="T49" s="94">
        <f t="shared" si="5"/>
        <v>0</v>
      </c>
      <c r="U49" s="94">
        <f t="shared" si="5"/>
        <v>0</v>
      </c>
      <c r="V49" s="94">
        <f t="shared" si="5"/>
        <v>0</v>
      </c>
      <c r="W49" s="94">
        <f t="shared" si="5"/>
        <v>0</v>
      </c>
      <c r="X49" s="94">
        <f t="shared" si="5"/>
        <v>0</v>
      </c>
      <c r="Y49" s="94">
        <f t="shared" si="5"/>
        <v>0</v>
      </c>
      <c r="Z49" s="94">
        <f t="shared" si="5"/>
        <v>0</v>
      </c>
      <c r="AA49" s="94">
        <f t="shared" si="5"/>
        <v>0</v>
      </c>
      <c r="AB49" s="94">
        <f t="shared" si="5"/>
        <v>0</v>
      </c>
      <c r="AC49" s="94">
        <f t="shared" si="5"/>
        <v>0</v>
      </c>
      <c r="AD49" s="94">
        <f t="shared" si="5"/>
        <v>0</v>
      </c>
      <c r="AE49" s="94">
        <f t="shared" si="5"/>
        <v>0</v>
      </c>
      <c r="AF49" s="94">
        <f t="shared" si="5"/>
        <v>0</v>
      </c>
      <c r="AG49" s="94">
        <f t="shared" si="5"/>
        <v>0</v>
      </c>
      <c r="AH49" s="94">
        <f t="shared" si="5"/>
        <v>0</v>
      </c>
      <c r="AI49" s="94">
        <f t="shared" si="5"/>
        <v>0</v>
      </c>
      <c r="AJ49" s="94">
        <f t="shared" si="5"/>
        <v>0</v>
      </c>
      <c r="AK49" s="94">
        <f t="shared" si="5"/>
        <v>0</v>
      </c>
      <c r="AL49" s="94">
        <f t="shared" si="5"/>
        <v>0</v>
      </c>
      <c r="AM49" s="133">
        <f t="shared" si="5"/>
        <v>0</v>
      </c>
      <c r="AN49" s="29"/>
      <c r="AO49" s="29"/>
      <c r="AP49" s="26"/>
      <c r="AQ49" s="26"/>
      <c r="AR49" s="26"/>
      <c r="AS49" s="26"/>
      <c r="AT49" s="26"/>
      <c r="AU49" s="26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</row>
    <row r="50" spans="1:63" s="118" customFormat="1" ht="15.75" customHeight="1" thickTop="1" thickBot="1" x14ac:dyDescent="0.3">
      <c r="A50" s="117"/>
      <c r="B50" s="165" t="s">
        <v>25</v>
      </c>
      <c r="C50" s="166"/>
      <c r="D50" s="166"/>
      <c r="E50" s="166"/>
      <c r="F50" s="167"/>
      <c r="G50" s="134">
        <f>SUM(G44)*2+(G45)*1</f>
        <v>0</v>
      </c>
      <c r="H50" s="137">
        <f t="shared" ref="H50:AM50" si="6">SUM(H44)*2+(H45)*1</f>
        <v>0</v>
      </c>
      <c r="I50" s="137">
        <f t="shared" si="6"/>
        <v>0</v>
      </c>
      <c r="J50" s="137">
        <f t="shared" si="6"/>
        <v>0</v>
      </c>
      <c r="K50" s="137">
        <f t="shared" si="6"/>
        <v>0</v>
      </c>
      <c r="L50" s="137">
        <f t="shared" si="6"/>
        <v>0</v>
      </c>
      <c r="M50" s="137">
        <f t="shared" si="6"/>
        <v>0</v>
      </c>
      <c r="N50" s="137">
        <f t="shared" si="6"/>
        <v>0</v>
      </c>
      <c r="O50" s="137">
        <f t="shared" si="6"/>
        <v>0</v>
      </c>
      <c r="P50" s="137">
        <f t="shared" si="6"/>
        <v>0</v>
      </c>
      <c r="Q50" s="137">
        <f t="shared" si="6"/>
        <v>0</v>
      </c>
      <c r="R50" s="137">
        <f t="shared" si="6"/>
        <v>0</v>
      </c>
      <c r="S50" s="137">
        <f t="shared" si="6"/>
        <v>0</v>
      </c>
      <c r="T50" s="137">
        <f t="shared" si="6"/>
        <v>0</v>
      </c>
      <c r="U50" s="137">
        <f t="shared" si="6"/>
        <v>0</v>
      </c>
      <c r="V50" s="137">
        <f t="shared" si="6"/>
        <v>0</v>
      </c>
      <c r="W50" s="138">
        <f t="shared" si="6"/>
        <v>0</v>
      </c>
      <c r="X50" s="137">
        <f t="shared" si="6"/>
        <v>0</v>
      </c>
      <c r="Y50" s="137">
        <f t="shared" si="6"/>
        <v>0</v>
      </c>
      <c r="Z50" s="137">
        <f t="shared" si="6"/>
        <v>0</v>
      </c>
      <c r="AA50" s="137">
        <f t="shared" si="6"/>
        <v>0</v>
      </c>
      <c r="AB50" s="137">
        <f t="shared" si="6"/>
        <v>0</v>
      </c>
      <c r="AC50" s="137">
        <f t="shared" si="6"/>
        <v>0</v>
      </c>
      <c r="AD50" s="137">
        <f t="shared" si="6"/>
        <v>0</v>
      </c>
      <c r="AE50" s="137">
        <f t="shared" si="6"/>
        <v>0</v>
      </c>
      <c r="AF50" s="137">
        <f t="shared" si="6"/>
        <v>0</v>
      </c>
      <c r="AG50" s="137">
        <f t="shared" si="6"/>
        <v>0</v>
      </c>
      <c r="AH50" s="137">
        <f t="shared" si="6"/>
        <v>0</v>
      </c>
      <c r="AI50" s="137">
        <f t="shared" si="6"/>
        <v>0</v>
      </c>
      <c r="AJ50" s="137">
        <f t="shared" si="6"/>
        <v>0</v>
      </c>
      <c r="AK50" s="137">
        <f t="shared" si="6"/>
        <v>0</v>
      </c>
      <c r="AL50" s="137">
        <f t="shared" si="6"/>
        <v>0</v>
      </c>
      <c r="AM50" s="136">
        <f t="shared" si="6"/>
        <v>0</v>
      </c>
      <c r="AN50" s="118" t="s">
        <v>13</v>
      </c>
    </row>
    <row r="51" spans="1:63" s="118" customFormat="1" ht="15.75" customHeight="1" thickTop="1" thickBot="1" x14ac:dyDescent="0.3">
      <c r="A51" s="119"/>
      <c r="B51" s="165" t="s">
        <v>26</v>
      </c>
      <c r="C51" s="166"/>
      <c r="D51" s="166"/>
      <c r="E51" s="166"/>
      <c r="F51" s="167"/>
      <c r="G51" s="134">
        <f>SUM(G47)*2+(G48)*1</f>
        <v>0</v>
      </c>
      <c r="H51" s="137">
        <f t="shared" ref="H51:AM51" si="7">SUM(H47)*2+(H48)*1</f>
        <v>0</v>
      </c>
      <c r="I51" s="137">
        <f t="shared" si="7"/>
        <v>0</v>
      </c>
      <c r="J51" s="137">
        <f t="shared" si="7"/>
        <v>0</v>
      </c>
      <c r="K51" s="137">
        <f t="shared" si="7"/>
        <v>0</v>
      </c>
      <c r="L51" s="137">
        <f t="shared" si="7"/>
        <v>0</v>
      </c>
      <c r="M51" s="137">
        <f t="shared" si="7"/>
        <v>0</v>
      </c>
      <c r="N51" s="137">
        <f t="shared" si="7"/>
        <v>0</v>
      </c>
      <c r="O51" s="137">
        <f t="shared" si="7"/>
        <v>0</v>
      </c>
      <c r="P51" s="137">
        <f t="shared" si="7"/>
        <v>0</v>
      </c>
      <c r="Q51" s="137">
        <f t="shared" si="7"/>
        <v>0</v>
      </c>
      <c r="R51" s="137">
        <f t="shared" si="7"/>
        <v>0</v>
      </c>
      <c r="S51" s="137">
        <f t="shared" si="7"/>
        <v>0</v>
      </c>
      <c r="T51" s="137">
        <f t="shared" si="7"/>
        <v>0</v>
      </c>
      <c r="U51" s="137">
        <f t="shared" si="7"/>
        <v>0</v>
      </c>
      <c r="V51" s="137">
        <f t="shared" si="7"/>
        <v>0</v>
      </c>
      <c r="W51" s="137">
        <f t="shared" si="7"/>
        <v>0</v>
      </c>
      <c r="X51" s="137">
        <f t="shared" si="7"/>
        <v>0</v>
      </c>
      <c r="Y51" s="137">
        <f t="shared" si="7"/>
        <v>0</v>
      </c>
      <c r="Z51" s="137">
        <f t="shared" si="7"/>
        <v>0</v>
      </c>
      <c r="AA51" s="137">
        <f t="shared" si="7"/>
        <v>0</v>
      </c>
      <c r="AB51" s="137">
        <f t="shared" si="7"/>
        <v>0</v>
      </c>
      <c r="AC51" s="137">
        <f t="shared" si="7"/>
        <v>0</v>
      </c>
      <c r="AD51" s="137">
        <f t="shared" si="7"/>
        <v>0</v>
      </c>
      <c r="AE51" s="137">
        <f t="shared" si="7"/>
        <v>0</v>
      </c>
      <c r="AF51" s="137">
        <f t="shared" si="7"/>
        <v>0</v>
      </c>
      <c r="AG51" s="137">
        <f t="shared" si="7"/>
        <v>0</v>
      </c>
      <c r="AH51" s="137">
        <f t="shared" si="7"/>
        <v>0</v>
      </c>
      <c r="AI51" s="137">
        <f t="shared" si="7"/>
        <v>0</v>
      </c>
      <c r="AJ51" s="137">
        <f t="shared" si="7"/>
        <v>0</v>
      </c>
      <c r="AK51" s="137">
        <f t="shared" si="7"/>
        <v>0</v>
      </c>
      <c r="AL51" s="137">
        <f t="shared" si="7"/>
        <v>0</v>
      </c>
      <c r="AM51" s="135">
        <f t="shared" si="7"/>
        <v>0</v>
      </c>
    </row>
    <row r="52" spans="1:63" ht="17.25" thickTop="1" thickBot="1" x14ac:dyDescent="0.3">
      <c r="A52" s="88"/>
      <c r="B52" s="141" t="s">
        <v>36</v>
      </c>
      <c r="C52" s="142"/>
      <c r="D52" s="142"/>
      <c r="E52" s="142"/>
      <c r="F52" s="143"/>
      <c r="G52" s="112">
        <f>SUM(G50/32)</f>
        <v>0</v>
      </c>
      <c r="H52" s="113">
        <f t="shared" ref="H52:AM52" si="8">SUM(H50/32)</f>
        <v>0</v>
      </c>
      <c r="I52" s="113">
        <f t="shared" si="8"/>
        <v>0</v>
      </c>
      <c r="J52" s="113">
        <f t="shared" si="8"/>
        <v>0</v>
      </c>
      <c r="K52" s="113">
        <f t="shared" si="8"/>
        <v>0</v>
      </c>
      <c r="L52" s="113">
        <f t="shared" si="8"/>
        <v>0</v>
      </c>
      <c r="M52" s="113">
        <f t="shared" si="8"/>
        <v>0</v>
      </c>
      <c r="N52" s="113">
        <f t="shared" si="8"/>
        <v>0</v>
      </c>
      <c r="O52" s="113">
        <f t="shared" si="8"/>
        <v>0</v>
      </c>
      <c r="P52" s="113">
        <f t="shared" si="8"/>
        <v>0</v>
      </c>
      <c r="Q52" s="113">
        <f t="shared" si="8"/>
        <v>0</v>
      </c>
      <c r="R52" s="113">
        <f t="shared" si="8"/>
        <v>0</v>
      </c>
      <c r="S52" s="113">
        <f t="shared" si="8"/>
        <v>0</v>
      </c>
      <c r="T52" s="113">
        <f t="shared" si="8"/>
        <v>0</v>
      </c>
      <c r="U52" s="113">
        <f t="shared" si="8"/>
        <v>0</v>
      </c>
      <c r="V52" s="113">
        <f t="shared" si="8"/>
        <v>0</v>
      </c>
      <c r="W52" s="113">
        <f t="shared" si="8"/>
        <v>0</v>
      </c>
      <c r="X52" s="113">
        <f t="shared" si="8"/>
        <v>0</v>
      </c>
      <c r="Y52" s="113">
        <f t="shared" si="8"/>
        <v>0</v>
      </c>
      <c r="Z52" s="113">
        <f t="shared" si="8"/>
        <v>0</v>
      </c>
      <c r="AA52" s="113">
        <f t="shared" si="8"/>
        <v>0</v>
      </c>
      <c r="AB52" s="113">
        <f t="shared" si="8"/>
        <v>0</v>
      </c>
      <c r="AC52" s="113">
        <f t="shared" si="8"/>
        <v>0</v>
      </c>
      <c r="AD52" s="113">
        <f t="shared" si="8"/>
        <v>0</v>
      </c>
      <c r="AE52" s="113">
        <f t="shared" si="8"/>
        <v>0</v>
      </c>
      <c r="AF52" s="113">
        <f t="shared" si="8"/>
        <v>0</v>
      </c>
      <c r="AG52" s="113">
        <f t="shared" si="8"/>
        <v>0</v>
      </c>
      <c r="AH52" s="113">
        <f t="shared" si="8"/>
        <v>0</v>
      </c>
      <c r="AI52" s="113">
        <f t="shared" si="8"/>
        <v>0</v>
      </c>
      <c r="AJ52" s="113">
        <f t="shared" si="8"/>
        <v>0</v>
      </c>
      <c r="AK52" s="113">
        <f t="shared" si="8"/>
        <v>0</v>
      </c>
      <c r="AL52" s="113">
        <f t="shared" si="8"/>
        <v>0</v>
      </c>
      <c r="AM52" s="139">
        <f t="shared" si="8"/>
        <v>0</v>
      </c>
    </row>
    <row r="53" spans="1:63" ht="17.25" thickTop="1" thickBot="1" x14ac:dyDescent="0.3">
      <c r="A53" s="80"/>
      <c r="B53" s="144" t="s">
        <v>38</v>
      </c>
      <c r="C53" s="145"/>
      <c r="D53" s="145"/>
      <c r="E53" s="145"/>
      <c r="F53" s="146"/>
      <c r="G53" s="114">
        <f>SUM(G51/32)</f>
        <v>0</v>
      </c>
      <c r="H53" s="115">
        <f t="shared" ref="H53:AM53" si="9">SUM(H51/32)</f>
        <v>0</v>
      </c>
      <c r="I53" s="115">
        <f t="shared" si="9"/>
        <v>0</v>
      </c>
      <c r="J53" s="115">
        <f t="shared" si="9"/>
        <v>0</v>
      </c>
      <c r="K53" s="115">
        <f t="shared" si="9"/>
        <v>0</v>
      </c>
      <c r="L53" s="115">
        <f t="shared" si="9"/>
        <v>0</v>
      </c>
      <c r="M53" s="115">
        <f t="shared" si="9"/>
        <v>0</v>
      </c>
      <c r="N53" s="115">
        <f t="shared" si="9"/>
        <v>0</v>
      </c>
      <c r="O53" s="115">
        <f t="shared" si="9"/>
        <v>0</v>
      </c>
      <c r="P53" s="115">
        <f t="shared" si="9"/>
        <v>0</v>
      </c>
      <c r="Q53" s="115">
        <f t="shared" si="9"/>
        <v>0</v>
      </c>
      <c r="R53" s="115">
        <f t="shared" si="9"/>
        <v>0</v>
      </c>
      <c r="S53" s="115">
        <f t="shared" si="9"/>
        <v>0</v>
      </c>
      <c r="T53" s="115">
        <f t="shared" si="9"/>
        <v>0</v>
      </c>
      <c r="U53" s="115">
        <f t="shared" si="9"/>
        <v>0</v>
      </c>
      <c r="V53" s="115">
        <f t="shared" si="9"/>
        <v>0</v>
      </c>
      <c r="W53" s="115">
        <f t="shared" si="9"/>
        <v>0</v>
      </c>
      <c r="X53" s="115">
        <f t="shared" si="9"/>
        <v>0</v>
      </c>
      <c r="Y53" s="115">
        <f t="shared" si="9"/>
        <v>0</v>
      </c>
      <c r="Z53" s="115">
        <f t="shared" si="9"/>
        <v>0</v>
      </c>
      <c r="AA53" s="115">
        <f t="shared" si="9"/>
        <v>0</v>
      </c>
      <c r="AB53" s="115">
        <f t="shared" si="9"/>
        <v>0</v>
      </c>
      <c r="AC53" s="115">
        <f t="shared" si="9"/>
        <v>0</v>
      </c>
      <c r="AD53" s="115">
        <f t="shared" si="9"/>
        <v>0</v>
      </c>
      <c r="AE53" s="115">
        <f t="shared" si="9"/>
        <v>0</v>
      </c>
      <c r="AF53" s="115">
        <f t="shared" si="9"/>
        <v>0</v>
      </c>
      <c r="AG53" s="115">
        <f t="shared" si="9"/>
        <v>0</v>
      </c>
      <c r="AH53" s="115">
        <f t="shared" si="9"/>
        <v>0</v>
      </c>
      <c r="AI53" s="115">
        <f t="shared" si="9"/>
        <v>0</v>
      </c>
      <c r="AJ53" s="115">
        <f t="shared" si="9"/>
        <v>0</v>
      </c>
      <c r="AK53" s="115">
        <f t="shared" si="9"/>
        <v>0</v>
      </c>
      <c r="AL53" s="115">
        <f t="shared" si="9"/>
        <v>0</v>
      </c>
      <c r="AM53" s="116">
        <f t="shared" si="9"/>
        <v>0</v>
      </c>
    </row>
    <row r="54" spans="1:63" ht="15.75" thickTop="1" x14ac:dyDescent="0.25">
      <c r="Q54" t="s">
        <v>13</v>
      </c>
      <c r="S54" t="s">
        <v>13</v>
      </c>
    </row>
    <row r="55" spans="1:63" x14ac:dyDescent="0.25">
      <c r="I55" t="s">
        <v>37</v>
      </c>
      <c r="L55" t="s">
        <v>13</v>
      </c>
    </row>
    <row r="56" spans="1:63" x14ac:dyDescent="0.25">
      <c r="U56" t="s">
        <v>13</v>
      </c>
    </row>
    <row r="57" spans="1:63" x14ac:dyDescent="0.25">
      <c r="AI57" t="s">
        <v>13</v>
      </c>
    </row>
  </sheetData>
  <protectedRanges>
    <protectedRange sqref="B3:AM5" name="Range3"/>
    <protectedRange sqref="B2" name="Range2"/>
    <protectedRange sqref="C10:AM42" name="Range1"/>
  </protectedRanges>
  <mergeCells count="25">
    <mergeCell ref="B51:F51"/>
    <mergeCell ref="B49:F49"/>
    <mergeCell ref="B48:F48"/>
    <mergeCell ref="AR14:AS14"/>
    <mergeCell ref="AR9:AS9"/>
    <mergeCell ref="AR10:AS10"/>
    <mergeCell ref="AR11:AS11"/>
    <mergeCell ref="AR12:AS12"/>
    <mergeCell ref="AR13:AS13"/>
    <mergeCell ref="B52:F52"/>
    <mergeCell ref="B53:F53"/>
    <mergeCell ref="B1:AM1"/>
    <mergeCell ref="B2:AM2"/>
    <mergeCell ref="B3:AM3"/>
    <mergeCell ref="B4:AM4"/>
    <mergeCell ref="B5:AM5"/>
    <mergeCell ref="B7:B8"/>
    <mergeCell ref="C7:C8"/>
    <mergeCell ref="G7:AM7"/>
    <mergeCell ref="C43:D43"/>
    <mergeCell ref="B44:F44"/>
    <mergeCell ref="B45:F45"/>
    <mergeCell ref="B46:F46"/>
    <mergeCell ref="B47:F47"/>
    <mergeCell ref="B50:F5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1"/>
  <sheetViews>
    <sheetView workbookViewId="0">
      <selection activeCell="J39" sqref="J39"/>
    </sheetView>
  </sheetViews>
  <sheetFormatPr defaultRowHeight="15" x14ac:dyDescent="0.25"/>
  <cols>
    <col min="1" max="1" width="2.85546875" customWidth="1"/>
    <col min="2" max="2" width="5.42578125" customWidth="1"/>
    <col min="3" max="3" width="25.28515625" customWidth="1"/>
    <col min="4" max="4" width="6.5703125" customWidth="1"/>
    <col min="5" max="5" width="5.28515625" customWidth="1"/>
    <col min="6" max="8" width="5.42578125" customWidth="1"/>
  </cols>
  <sheetData>
    <row r="1" spans="2:12" ht="15.75" x14ac:dyDescent="0.25">
      <c r="B1" s="177" t="s">
        <v>17</v>
      </c>
      <c r="C1" s="177"/>
      <c r="D1" s="177"/>
      <c r="E1" s="177"/>
      <c r="F1" s="177"/>
      <c r="G1" s="177"/>
      <c r="H1" s="177"/>
    </row>
    <row r="2" spans="2:12" x14ac:dyDescent="0.25">
      <c r="B2" s="178" t="s">
        <v>22</v>
      </c>
      <c r="C2" s="178"/>
      <c r="D2" s="178"/>
      <c r="E2" s="178"/>
      <c r="F2" s="178"/>
      <c r="G2" s="178"/>
      <c r="H2" s="178"/>
    </row>
    <row r="3" spans="2:12" ht="18.75" x14ac:dyDescent="0.25">
      <c r="B3" s="179" t="s">
        <v>39</v>
      </c>
      <c r="C3" s="179"/>
      <c r="D3" s="179"/>
      <c r="E3" s="179"/>
      <c r="F3" s="179"/>
      <c r="G3" s="179"/>
      <c r="H3" s="179"/>
    </row>
    <row r="4" spans="2:12" x14ac:dyDescent="0.25">
      <c r="B4" s="180" t="s">
        <v>12</v>
      </c>
      <c r="C4" s="180"/>
      <c r="D4" s="180"/>
      <c r="E4" s="180"/>
      <c r="F4" s="180"/>
      <c r="G4" s="180"/>
      <c r="H4" s="180"/>
    </row>
    <row r="5" spans="2:12" ht="15.75" thickBot="1" x14ac:dyDescent="0.3">
      <c r="B5" s="175"/>
      <c r="C5" s="175"/>
      <c r="D5" s="175"/>
      <c r="E5" s="175"/>
      <c r="F5" s="175"/>
    </row>
    <row r="6" spans="2:12" ht="16.5" thickTop="1" x14ac:dyDescent="0.25">
      <c r="B6" s="181" t="s">
        <v>15</v>
      </c>
      <c r="C6" s="50" t="s">
        <v>16</v>
      </c>
      <c r="D6" s="181" t="s">
        <v>32</v>
      </c>
      <c r="E6" s="176" t="s">
        <v>33</v>
      </c>
      <c r="F6" s="176"/>
      <c r="G6" s="173" t="s">
        <v>34</v>
      </c>
      <c r="H6" s="174"/>
      <c r="L6" t="s">
        <v>13</v>
      </c>
    </row>
    <row r="7" spans="2:12" ht="15.75" x14ac:dyDescent="0.25">
      <c r="B7" s="182"/>
      <c r="C7" s="54"/>
      <c r="D7" s="182"/>
      <c r="E7" s="55">
        <v>1</v>
      </c>
      <c r="F7" s="56">
        <v>2</v>
      </c>
      <c r="G7" s="55">
        <v>4</v>
      </c>
      <c r="H7" s="111">
        <v>5</v>
      </c>
    </row>
    <row r="8" spans="2:12" ht="16.5" customHeight="1" x14ac:dyDescent="0.25">
      <c r="B8" s="40">
        <v>1</v>
      </c>
      <c r="C8" s="188" t="s">
        <v>47</v>
      </c>
      <c r="D8" s="32"/>
      <c r="E8" s="67" t="s">
        <v>13</v>
      </c>
      <c r="F8" s="60" t="s">
        <v>13</v>
      </c>
      <c r="G8" s="41" t="s">
        <v>13</v>
      </c>
      <c r="H8" s="24" t="s">
        <v>13</v>
      </c>
      <c r="L8" t="s">
        <v>13</v>
      </c>
    </row>
    <row r="9" spans="2:12" ht="16.5" customHeight="1" x14ac:dyDescent="0.25">
      <c r="B9" s="40">
        <v>2</v>
      </c>
      <c r="C9" s="123" t="s">
        <v>48</v>
      </c>
      <c r="D9" s="32"/>
      <c r="E9" s="67" t="s">
        <v>13</v>
      </c>
      <c r="F9" s="60" t="s">
        <v>13</v>
      </c>
      <c r="G9" s="41" t="s">
        <v>13</v>
      </c>
      <c r="H9" s="24" t="s">
        <v>13</v>
      </c>
    </row>
    <row r="10" spans="2:12" ht="16.5" customHeight="1" x14ac:dyDescent="0.25">
      <c r="B10" s="40">
        <v>3</v>
      </c>
      <c r="C10" s="123" t="s">
        <v>49</v>
      </c>
      <c r="D10" s="32"/>
      <c r="E10" s="67" t="s">
        <v>13</v>
      </c>
      <c r="F10" s="60" t="s">
        <v>13</v>
      </c>
      <c r="G10" s="41" t="s">
        <v>13</v>
      </c>
      <c r="H10" s="24" t="s">
        <v>13</v>
      </c>
      <c r="J10" t="s">
        <v>13</v>
      </c>
    </row>
    <row r="11" spans="2:12" ht="16.5" customHeight="1" x14ac:dyDescent="0.25">
      <c r="B11" s="40">
        <v>4</v>
      </c>
      <c r="C11" s="124" t="s">
        <v>50</v>
      </c>
      <c r="D11" s="32"/>
      <c r="E11" s="67" t="s">
        <v>13</v>
      </c>
      <c r="F11" s="60" t="s">
        <v>13</v>
      </c>
      <c r="G11" s="41" t="s">
        <v>13</v>
      </c>
      <c r="H11" s="24" t="s">
        <v>13</v>
      </c>
    </row>
    <row r="12" spans="2:12" ht="16.5" customHeight="1" x14ac:dyDescent="0.25">
      <c r="B12" s="40">
        <v>5</v>
      </c>
      <c r="C12" s="123" t="s">
        <v>51</v>
      </c>
      <c r="D12" s="32"/>
      <c r="E12" s="67" t="s">
        <v>13</v>
      </c>
      <c r="F12" s="60" t="s">
        <v>13</v>
      </c>
      <c r="G12" s="41" t="s">
        <v>13</v>
      </c>
      <c r="H12" s="24" t="s">
        <v>13</v>
      </c>
    </row>
    <row r="13" spans="2:12" ht="16.5" customHeight="1" x14ac:dyDescent="0.25">
      <c r="B13" s="40">
        <v>6</v>
      </c>
      <c r="C13" s="123" t="s">
        <v>52</v>
      </c>
      <c r="D13" s="32"/>
      <c r="E13" s="67" t="s">
        <v>13</v>
      </c>
      <c r="F13" s="60" t="s">
        <v>13</v>
      </c>
      <c r="G13" s="41" t="s">
        <v>13</v>
      </c>
      <c r="H13" s="24" t="s">
        <v>13</v>
      </c>
    </row>
    <row r="14" spans="2:12" ht="16.5" customHeight="1" x14ac:dyDescent="0.25">
      <c r="B14" s="40">
        <v>7</v>
      </c>
      <c r="C14" s="123" t="s">
        <v>53</v>
      </c>
      <c r="D14" s="32"/>
      <c r="E14" s="67" t="s">
        <v>13</v>
      </c>
      <c r="F14" s="60" t="s">
        <v>13</v>
      </c>
      <c r="G14" s="41" t="s">
        <v>13</v>
      </c>
      <c r="H14" s="24" t="s">
        <v>13</v>
      </c>
    </row>
    <row r="15" spans="2:12" ht="16.5" customHeight="1" x14ac:dyDescent="0.25">
      <c r="B15" s="40">
        <v>8</v>
      </c>
      <c r="C15" s="123" t="s">
        <v>54</v>
      </c>
      <c r="D15" s="32"/>
      <c r="E15" s="67" t="s">
        <v>13</v>
      </c>
      <c r="F15" s="60" t="s">
        <v>13</v>
      </c>
      <c r="G15" s="41" t="s">
        <v>13</v>
      </c>
      <c r="H15" s="24" t="s">
        <v>13</v>
      </c>
    </row>
    <row r="16" spans="2:12" ht="16.5" customHeight="1" x14ac:dyDescent="0.25">
      <c r="B16" s="40">
        <v>9</v>
      </c>
      <c r="C16" s="123" t="s">
        <v>55</v>
      </c>
      <c r="D16" s="32"/>
      <c r="E16" s="67" t="s">
        <v>13</v>
      </c>
      <c r="F16" s="60" t="s">
        <v>13</v>
      </c>
      <c r="G16" s="41" t="s">
        <v>13</v>
      </c>
      <c r="H16" s="24" t="s">
        <v>13</v>
      </c>
    </row>
    <row r="17" spans="2:11" ht="16.5" customHeight="1" x14ac:dyDescent="0.25">
      <c r="B17" s="40">
        <v>10</v>
      </c>
      <c r="C17" s="123" t="s">
        <v>56</v>
      </c>
      <c r="D17" s="32"/>
      <c r="E17" s="67" t="s">
        <v>13</v>
      </c>
      <c r="F17" s="60" t="s">
        <v>13</v>
      </c>
      <c r="G17" s="41" t="s">
        <v>13</v>
      </c>
      <c r="H17" s="24" t="s">
        <v>13</v>
      </c>
    </row>
    <row r="18" spans="2:11" ht="16.5" customHeight="1" x14ac:dyDescent="0.25">
      <c r="B18" s="40">
        <v>11</v>
      </c>
      <c r="C18" s="123" t="s">
        <v>57</v>
      </c>
      <c r="D18" s="32"/>
      <c r="E18" s="67" t="s">
        <v>13</v>
      </c>
      <c r="F18" s="60" t="s">
        <v>13</v>
      </c>
      <c r="G18" s="41" t="s">
        <v>13</v>
      </c>
      <c r="H18" s="24" t="s">
        <v>13</v>
      </c>
    </row>
    <row r="19" spans="2:11" ht="16.5" customHeight="1" x14ac:dyDescent="0.25">
      <c r="B19" s="40">
        <v>12</v>
      </c>
      <c r="C19" s="125" t="s">
        <v>58</v>
      </c>
      <c r="D19" s="41" t="s">
        <v>13</v>
      </c>
      <c r="E19" s="67" t="s">
        <v>13</v>
      </c>
      <c r="F19" s="60" t="s">
        <v>13</v>
      </c>
      <c r="G19" s="41" t="s">
        <v>13</v>
      </c>
      <c r="H19" s="24" t="s">
        <v>13</v>
      </c>
    </row>
    <row r="20" spans="2:11" ht="16.5" customHeight="1" x14ac:dyDescent="0.25">
      <c r="B20" s="40">
        <v>13</v>
      </c>
      <c r="C20" s="125" t="s">
        <v>59</v>
      </c>
      <c r="D20" s="41" t="s">
        <v>13</v>
      </c>
      <c r="E20" s="67" t="s">
        <v>13</v>
      </c>
      <c r="F20" s="60" t="s">
        <v>13</v>
      </c>
      <c r="G20" s="41" t="s">
        <v>13</v>
      </c>
      <c r="H20" s="24" t="s">
        <v>13</v>
      </c>
    </row>
    <row r="21" spans="2:11" ht="16.5" customHeight="1" x14ac:dyDescent="0.25">
      <c r="B21" s="40">
        <v>14</v>
      </c>
      <c r="C21" s="124" t="s">
        <v>60</v>
      </c>
      <c r="D21" s="41" t="s">
        <v>13</v>
      </c>
      <c r="E21" s="67" t="s">
        <v>13</v>
      </c>
      <c r="F21" s="60" t="s">
        <v>13</v>
      </c>
      <c r="G21" s="41" t="s">
        <v>13</v>
      </c>
      <c r="H21" s="24" t="s">
        <v>13</v>
      </c>
    </row>
    <row r="22" spans="2:11" ht="16.5" customHeight="1" x14ac:dyDescent="0.25">
      <c r="B22" s="40">
        <v>15</v>
      </c>
      <c r="C22" s="124" t="s">
        <v>61</v>
      </c>
      <c r="D22" s="41" t="s">
        <v>13</v>
      </c>
      <c r="E22" s="67" t="s">
        <v>13</v>
      </c>
      <c r="F22" s="60" t="s">
        <v>13</v>
      </c>
      <c r="G22" s="41" t="s">
        <v>13</v>
      </c>
      <c r="H22" s="24" t="s">
        <v>13</v>
      </c>
    </row>
    <row r="23" spans="2:11" ht="16.5" customHeight="1" x14ac:dyDescent="0.25">
      <c r="B23" s="40">
        <v>16</v>
      </c>
      <c r="C23" s="125" t="s">
        <v>62</v>
      </c>
      <c r="D23" s="41" t="s">
        <v>13</v>
      </c>
      <c r="E23" s="67" t="s">
        <v>13</v>
      </c>
      <c r="F23" s="60" t="s">
        <v>13</v>
      </c>
      <c r="G23" s="41" t="s">
        <v>13</v>
      </c>
      <c r="H23" s="24" t="s">
        <v>13</v>
      </c>
    </row>
    <row r="24" spans="2:11" ht="16.5" customHeight="1" x14ac:dyDescent="0.25">
      <c r="B24" s="40">
        <v>17</v>
      </c>
      <c r="C24" s="123" t="s">
        <v>63</v>
      </c>
      <c r="D24" s="41" t="s">
        <v>13</v>
      </c>
      <c r="E24" s="67" t="s">
        <v>13</v>
      </c>
      <c r="F24" s="60" t="s">
        <v>13</v>
      </c>
      <c r="G24" s="41" t="s">
        <v>13</v>
      </c>
      <c r="H24" s="24" t="s">
        <v>13</v>
      </c>
    </row>
    <row r="25" spans="2:11" ht="16.5" customHeight="1" x14ac:dyDescent="0.25">
      <c r="B25" s="40">
        <v>18</v>
      </c>
      <c r="C25" s="125" t="s">
        <v>64</v>
      </c>
      <c r="D25" s="41" t="s">
        <v>13</v>
      </c>
      <c r="E25" s="67" t="s">
        <v>13</v>
      </c>
      <c r="F25" s="60" t="s">
        <v>13</v>
      </c>
      <c r="G25" s="41" t="s">
        <v>13</v>
      </c>
      <c r="H25" s="24" t="s">
        <v>13</v>
      </c>
    </row>
    <row r="26" spans="2:11" ht="16.5" customHeight="1" x14ac:dyDescent="0.25">
      <c r="B26" s="40">
        <v>19</v>
      </c>
      <c r="C26" s="123" t="s">
        <v>65</v>
      </c>
      <c r="D26" s="41" t="s">
        <v>13</v>
      </c>
      <c r="E26" s="67" t="s">
        <v>13</v>
      </c>
      <c r="F26" s="60" t="s">
        <v>13</v>
      </c>
      <c r="G26" s="41" t="s">
        <v>13</v>
      </c>
      <c r="H26" s="24" t="s">
        <v>13</v>
      </c>
    </row>
    <row r="27" spans="2:11" ht="16.5" customHeight="1" x14ac:dyDescent="0.25">
      <c r="B27" s="40">
        <v>20</v>
      </c>
      <c r="C27" s="125" t="s">
        <v>66</v>
      </c>
      <c r="D27" s="41" t="s">
        <v>13</v>
      </c>
      <c r="E27" s="67" t="s">
        <v>13</v>
      </c>
      <c r="F27" s="60" t="s">
        <v>13</v>
      </c>
      <c r="G27" s="41" t="s">
        <v>13</v>
      </c>
      <c r="H27" s="24" t="s">
        <v>13</v>
      </c>
    </row>
    <row r="28" spans="2:11" ht="16.5" customHeight="1" x14ac:dyDescent="0.25">
      <c r="B28" s="40">
        <v>21</v>
      </c>
      <c r="C28" s="125" t="s">
        <v>67</v>
      </c>
      <c r="D28" s="41" t="s">
        <v>13</v>
      </c>
      <c r="E28" s="67" t="s">
        <v>13</v>
      </c>
      <c r="F28" s="60" t="s">
        <v>13</v>
      </c>
      <c r="G28" s="41" t="s">
        <v>13</v>
      </c>
      <c r="H28" s="24" t="s">
        <v>13</v>
      </c>
    </row>
    <row r="29" spans="2:11" ht="16.5" customHeight="1" x14ac:dyDescent="0.25">
      <c r="B29" s="40">
        <v>22</v>
      </c>
      <c r="C29" s="123" t="s">
        <v>68</v>
      </c>
      <c r="D29" s="41" t="s">
        <v>13</v>
      </c>
      <c r="E29" s="67" t="s">
        <v>13</v>
      </c>
      <c r="F29" s="60" t="s">
        <v>13</v>
      </c>
      <c r="G29" s="41" t="s">
        <v>13</v>
      </c>
      <c r="H29" s="24" t="s">
        <v>13</v>
      </c>
    </row>
    <row r="30" spans="2:11" ht="16.5" customHeight="1" x14ac:dyDescent="0.25">
      <c r="B30" s="40">
        <v>23</v>
      </c>
      <c r="C30" s="126" t="s">
        <v>69</v>
      </c>
      <c r="D30" s="41" t="s">
        <v>13</v>
      </c>
      <c r="E30" s="67" t="s">
        <v>13</v>
      </c>
      <c r="F30" s="60" t="s">
        <v>13</v>
      </c>
      <c r="G30" s="41" t="s">
        <v>13</v>
      </c>
      <c r="H30" s="24" t="s">
        <v>13</v>
      </c>
      <c r="K30" t="s">
        <v>13</v>
      </c>
    </row>
    <row r="31" spans="2:11" ht="16.5" customHeight="1" x14ac:dyDescent="0.25">
      <c r="B31" s="40">
        <v>24</v>
      </c>
      <c r="C31" s="126" t="s">
        <v>70</v>
      </c>
      <c r="D31" s="41" t="s">
        <v>13</v>
      </c>
      <c r="E31" s="67" t="s">
        <v>13</v>
      </c>
      <c r="F31" s="60" t="s">
        <v>13</v>
      </c>
      <c r="G31" s="41" t="s">
        <v>13</v>
      </c>
      <c r="H31" s="24" t="s">
        <v>13</v>
      </c>
    </row>
    <row r="32" spans="2:11" ht="16.5" customHeight="1" x14ac:dyDescent="0.25">
      <c r="B32" s="40">
        <v>25</v>
      </c>
      <c r="C32" s="126" t="s">
        <v>71</v>
      </c>
      <c r="D32" s="41" t="s">
        <v>13</v>
      </c>
      <c r="E32" s="67" t="s">
        <v>13</v>
      </c>
      <c r="F32" s="60" t="s">
        <v>13</v>
      </c>
      <c r="G32" s="41" t="s">
        <v>13</v>
      </c>
      <c r="H32" s="24" t="s">
        <v>13</v>
      </c>
    </row>
    <row r="33" spans="2:11" ht="16.5" customHeight="1" x14ac:dyDescent="0.25">
      <c r="B33" s="40">
        <v>26</v>
      </c>
      <c r="C33" s="126" t="s">
        <v>72</v>
      </c>
      <c r="D33" s="41" t="s">
        <v>13</v>
      </c>
      <c r="E33" s="67" t="s">
        <v>13</v>
      </c>
      <c r="F33" s="60" t="s">
        <v>13</v>
      </c>
      <c r="G33" s="41" t="s">
        <v>13</v>
      </c>
      <c r="H33" s="24" t="s">
        <v>13</v>
      </c>
    </row>
    <row r="34" spans="2:11" ht="16.5" customHeight="1" x14ac:dyDescent="0.25">
      <c r="B34" s="40">
        <v>27</v>
      </c>
      <c r="C34" s="126" t="s">
        <v>73</v>
      </c>
      <c r="D34" s="41" t="s">
        <v>13</v>
      </c>
      <c r="E34" s="67" t="s">
        <v>13</v>
      </c>
      <c r="F34" s="60" t="s">
        <v>13</v>
      </c>
      <c r="G34" s="41" t="s">
        <v>13</v>
      </c>
      <c r="H34" s="24" t="s">
        <v>13</v>
      </c>
    </row>
    <row r="35" spans="2:11" ht="16.5" customHeight="1" x14ac:dyDescent="0.25">
      <c r="B35" s="40">
        <v>28</v>
      </c>
      <c r="C35" s="128" t="s">
        <v>74</v>
      </c>
      <c r="D35" s="41" t="s">
        <v>13</v>
      </c>
      <c r="E35" s="67" t="s">
        <v>13</v>
      </c>
      <c r="F35" s="60" t="s">
        <v>13</v>
      </c>
      <c r="G35" s="41" t="s">
        <v>13</v>
      </c>
      <c r="H35" s="24" t="s">
        <v>13</v>
      </c>
      <c r="K35" t="s">
        <v>13</v>
      </c>
    </row>
    <row r="36" spans="2:11" ht="16.5" customHeight="1" x14ac:dyDescent="0.25">
      <c r="B36" s="40">
        <v>29</v>
      </c>
      <c r="C36" s="126" t="s">
        <v>75</v>
      </c>
      <c r="D36" s="41" t="s">
        <v>13</v>
      </c>
      <c r="E36" s="67" t="s">
        <v>13</v>
      </c>
      <c r="F36" s="60" t="s">
        <v>13</v>
      </c>
      <c r="G36" s="41" t="s">
        <v>13</v>
      </c>
      <c r="H36" s="24" t="s">
        <v>13</v>
      </c>
    </row>
    <row r="37" spans="2:11" ht="16.5" customHeight="1" x14ac:dyDescent="0.25">
      <c r="B37" s="40">
        <v>30</v>
      </c>
      <c r="C37" s="126" t="s">
        <v>76</v>
      </c>
      <c r="D37" s="41" t="s">
        <v>13</v>
      </c>
      <c r="E37" s="67" t="s">
        <v>13</v>
      </c>
      <c r="F37" s="60" t="s">
        <v>13</v>
      </c>
      <c r="G37" s="41" t="s">
        <v>13</v>
      </c>
      <c r="H37" s="24" t="s">
        <v>13</v>
      </c>
    </row>
    <row r="38" spans="2:11" ht="16.5" customHeight="1" x14ac:dyDescent="0.25">
      <c r="B38" s="40">
        <v>31</v>
      </c>
      <c r="C38" s="126" t="s">
        <v>77</v>
      </c>
      <c r="D38" s="41" t="s">
        <v>13</v>
      </c>
      <c r="E38" s="67" t="s">
        <v>13</v>
      </c>
      <c r="F38" s="60" t="s">
        <v>13</v>
      </c>
      <c r="G38" s="41" t="s">
        <v>13</v>
      </c>
      <c r="H38" s="24" t="s">
        <v>13</v>
      </c>
    </row>
    <row r="39" spans="2:11" ht="16.5" customHeight="1" x14ac:dyDescent="0.25">
      <c r="B39" s="40">
        <v>32</v>
      </c>
      <c r="C39" s="126" t="s">
        <v>78</v>
      </c>
      <c r="D39" s="41"/>
      <c r="E39" s="67"/>
      <c r="F39" s="60"/>
      <c r="G39" s="41"/>
      <c r="H39" s="24"/>
    </row>
    <row r="40" spans="2:11" ht="16.5" customHeight="1" x14ac:dyDescent="0.25">
      <c r="B40" s="40">
        <v>33</v>
      </c>
      <c r="C40" s="127" t="s">
        <v>79</v>
      </c>
      <c r="D40" s="41" t="s">
        <v>13</v>
      </c>
      <c r="E40" s="41" t="s">
        <v>13</v>
      </c>
      <c r="F40" s="24" t="s">
        <v>13</v>
      </c>
      <c r="G40" s="41" t="s">
        <v>13</v>
      </c>
      <c r="H40" s="24" t="s">
        <v>13</v>
      </c>
    </row>
    <row r="41" spans="2:11" ht="16.5" customHeight="1" x14ac:dyDescent="0.25">
      <c r="B41" s="36"/>
      <c r="C41" s="36"/>
      <c r="D41" s="37"/>
      <c r="E41" s="37"/>
      <c r="F41" s="37"/>
      <c r="G41" s="77"/>
      <c r="H41" s="37"/>
    </row>
  </sheetData>
  <protectedRanges>
    <protectedRange sqref="B3:F4" name="Range2_4"/>
    <protectedRange sqref="B2:F2" name="Range2"/>
    <protectedRange sqref="D8:D18" name="Range1"/>
    <protectedRange sqref="C8:C40" name="Range1_2"/>
  </protectedRanges>
  <mergeCells count="9">
    <mergeCell ref="G6:H6"/>
    <mergeCell ref="B5:F5"/>
    <mergeCell ref="E6:F6"/>
    <mergeCell ref="B1:H1"/>
    <mergeCell ref="B2:H2"/>
    <mergeCell ref="B3:H3"/>
    <mergeCell ref="B4:H4"/>
    <mergeCell ref="B6:B7"/>
    <mergeCell ref="D6:D7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48"/>
  <sheetViews>
    <sheetView topLeftCell="A25" workbookViewId="0">
      <selection activeCell="C48" sqref="C48"/>
    </sheetView>
  </sheetViews>
  <sheetFormatPr defaultRowHeight="15" x14ac:dyDescent="0.25"/>
  <cols>
    <col min="1" max="1" width="2.28515625" customWidth="1"/>
    <col min="2" max="2" width="8" customWidth="1"/>
    <col min="3" max="3" width="27" customWidth="1"/>
    <col min="4" max="5" width="12.85546875" customWidth="1"/>
    <col min="7" max="7" width="19.42578125" customWidth="1"/>
  </cols>
  <sheetData>
    <row r="1" spans="1:16" ht="15.75" x14ac:dyDescent="0.25">
      <c r="B1" s="177" t="s">
        <v>14</v>
      </c>
      <c r="C1" s="177"/>
      <c r="D1" s="177"/>
      <c r="E1" s="177"/>
      <c r="F1" s="177"/>
      <c r="G1" s="177"/>
    </row>
    <row r="2" spans="1:16" x14ac:dyDescent="0.25">
      <c r="B2" s="178" t="s">
        <v>21</v>
      </c>
      <c r="C2" s="178"/>
      <c r="D2" s="178"/>
      <c r="E2" s="178"/>
      <c r="F2" s="178"/>
      <c r="G2" s="178"/>
    </row>
    <row r="3" spans="1:16" ht="18.75" x14ac:dyDescent="0.25">
      <c r="B3" s="179" t="s">
        <v>39</v>
      </c>
      <c r="C3" s="179"/>
      <c r="D3" s="179"/>
      <c r="E3" s="179"/>
      <c r="F3" s="179"/>
      <c r="G3" s="179"/>
      <c r="H3" s="79"/>
      <c r="I3" s="79"/>
      <c r="J3" s="79"/>
    </row>
    <row r="4" spans="1:16" ht="15" customHeight="1" x14ac:dyDescent="0.25">
      <c r="B4" s="180" t="s">
        <v>12</v>
      </c>
      <c r="C4" s="180"/>
      <c r="D4" s="180"/>
      <c r="E4" s="180"/>
      <c r="F4" s="180"/>
      <c r="G4" s="180"/>
      <c r="H4" t="s">
        <v>13</v>
      </c>
      <c r="J4" s="183" t="s">
        <v>42</v>
      </c>
      <c r="K4" s="183"/>
      <c r="L4" s="183"/>
      <c r="M4" s="183"/>
      <c r="N4" s="183"/>
      <c r="O4" s="184" t="s">
        <v>13</v>
      </c>
      <c r="P4" s="185"/>
    </row>
    <row r="5" spans="1:16" ht="15" customHeight="1" thickBot="1" x14ac:dyDescent="0.3">
      <c r="B5" s="175"/>
      <c r="C5" s="175"/>
      <c r="D5" s="175"/>
      <c r="E5" s="175"/>
      <c r="F5" s="175"/>
      <c r="G5" s="175"/>
    </row>
    <row r="6" spans="1:16" ht="24.75" customHeight="1" thickTop="1" x14ac:dyDescent="0.25">
      <c r="B6" s="49" t="s">
        <v>15</v>
      </c>
      <c r="C6" s="50" t="s">
        <v>16</v>
      </c>
      <c r="D6" s="49" t="s">
        <v>23</v>
      </c>
      <c r="E6" s="49" t="s">
        <v>27</v>
      </c>
      <c r="F6" s="49" t="s">
        <v>18</v>
      </c>
      <c r="G6" s="49" t="s">
        <v>31</v>
      </c>
    </row>
    <row r="7" spans="1:16" ht="15" customHeight="1" x14ac:dyDescent="0.25">
      <c r="A7" s="34"/>
      <c r="B7" s="40">
        <v>1</v>
      </c>
      <c r="C7" s="188" t="s">
        <v>47</v>
      </c>
      <c r="D7" s="41">
        <f>' TABULASI ARAH PILIH '!G46</f>
        <v>0</v>
      </c>
      <c r="E7" s="67">
        <f>' TABULASI ARAH PILIH '!G50</f>
        <v>0</v>
      </c>
      <c r="F7" s="24">
        <v>32</v>
      </c>
      <c r="G7" s="48">
        <f>SUM(E7/F7)</f>
        <v>0</v>
      </c>
      <c r="I7" t="s">
        <v>13</v>
      </c>
    </row>
    <row r="8" spans="1:16" ht="15" customHeight="1" x14ac:dyDescent="0.25">
      <c r="A8" s="35"/>
      <c r="B8" s="40">
        <v>2</v>
      </c>
      <c r="C8" s="123" t="s">
        <v>48</v>
      </c>
      <c r="D8" s="41">
        <f>' TABULASI ARAH PILIH '!H46</f>
        <v>0</v>
      </c>
      <c r="E8" s="67">
        <f>' TABULASI ARAH PILIH '!H50</f>
        <v>0</v>
      </c>
      <c r="F8" s="24">
        <v>32</v>
      </c>
      <c r="G8" s="48">
        <f t="shared" ref="G8:G38" si="0">SUM(E8/F8)</f>
        <v>0</v>
      </c>
      <c r="H8" t="s">
        <v>13</v>
      </c>
    </row>
    <row r="9" spans="1:16" ht="15" customHeight="1" x14ac:dyDescent="0.25">
      <c r="A9" s="35"/>
      <c r="B9" s="40">
        <v>3</v>
      </c>
      <c r="C9" s="123" t="s">
        <v>49</v>
      </c>
      <c r="D9" s="41">
        <f>' TABULASI ARAH PILIH '!I46</f>
        <v>0</v>
      </c>
      <c r="E9" s="67">
        <f>' TABULASI ARAH PILIH '!I50</f>
        <v>0</v>
      </c>
      <c r="F9" s="24">
        <v>32</v>
      </c>
      <c r="G9" s="48">
        <f t="shared" si="0"/>
        <v>0</v>
      </c>
    </row>
    <row r="10" spans="1:16" ht="15.75" x14ac:dyDescent="0.25">
      <c r="B10" s="40">
        <v>4</v>
      </c>
      <c r="C10" s="124" t="s">
        <v>50</v>
      </c>
      <c r="D10" s="41">
        <f>' TABULASI ARAH PILIH '!J46</f>
        <v>0</v>
      </c>
      <c r="E10" s="67">
        <f>' TABULASI ARAH PILIH '!J50</f>
        <v>0</v>
      </c>
      <c r="F10" s="24">
        <v>32</v>
      </c>
      <c r="G10" s="48">
        <f t="shared" si="0"/>
        <v>0</v>
      </c>
    </row>
    <row r="11" spans="1:16" ht="15.75" x14ac:dyDescent="0.25">
      <c r="B11" s="40">
        <v>5</v>
      </c>
      <c r="C11" s="123" t="s">
        <v>51</v>
      </c>
      <c r="D11" s="41">
        <f>' TABULASI ARAH PILIH '!K46</f>
        <v>0</v>
      </c>
      <c r="E11" s="67">
        <f>' TABULASI ARAH PILIH '!K50</f>
        <v>0</v>
      </c>
      <c r="F11" s="24">
        <v>32</v>
      </c>
      <c r="G11" s="48">
        <f t="shared" si="0"/>
        <v>0</v>
      </c>
    </row>
    <row r="12" spans="1:16" ht="15.75" x14ac:dyDescent="0.25">
      <c r="B12" s="40">
        <v>6</v>
      </c>
      <c r="C12" s="123" t="s">
        <v>52</v>
      </c>
      <c r="D12" s="41">
        <f>' TABULASI ARAH PILIH '!L46</f>
        <v>0</v>
      </c>
      <c r="E12" s="67">
        <f>' TABULASI ARAH PILIH '!L50</f>
        <v>0</v>
      </c>
      <c r="F12" s="24">
        <v>32</v>
      </c>
      <c r="G12" s="48">
        <f t="shared" si="0"/>
        <v>0</v>
      </c>
    </row>
    <row r="13" spans="1:16" ht="15.75" x14ac:dyDescent="0.25">
      <c r="B13" s="40">
        <v>7</v>
      </c>
      <c r="C13" s="123" t="s">
        <v>53</v>
      </c>
      <c r="D13" s="41">
        <f>' TABULASI ARAH PILIH '!M46</f>
        <v>0</v>
      </c>
      <c r="E13" s="67">
        <f>' TABULASI ARAH PILIH '!M50</f>
        <v>0</v>
      </c>
      <c r="F13" s="24">
        <v>32</v>
      </c>
      <c r="G13" s="48">
        <f t="shared" si="0"/>
        <v>0</v>
      </c>
    </row>
    <row r="14" spans="1:16" ht="15.75" x14ac:dyDescent="0.25">
      <c r="B14" s="40">
        <v>8</v>
      </c>
      <c r="C14" s="123" t="s">
        <v>54</v>
      </c>
      <c r="D14" s="41">
        <f>' TABULASI ARAH PILIH '!N46</f>
        <v>0</v>
      </c>
      <c r="E14" s="67">
        <f>' TABULASI ARAH PILIH '!N50</f>
        <v>0</v>
      </c>
      <c r="F14" s="24">
        <v>32</v>
      </c>
      <c r="G14" s="48">
        <f t="shared" si="0"/>
        <v>0</v>
      </c>
    </row>
    <row r="15" spans="1:16" ht="15.75" x14ac:dyDescent="0.25">
      <c r="B15" s="40">
        <v>9</v>
      </c>
      <c r="C15" s="123" t="s">
        <v>55</v>
      </c>
      <c r="D15" s="41">
        <f>' TABULASI ARAH PILIH '!O46</f>
        <v>0</v>
      </c>
      <c r="E15" s="67">
        <f>' TABULASI ARAH PILIH '!O50</f>
        <v>0</v>
      </c>
      <c r="F15" s="24">
        <v>32</v>
      </c>
      <c r="G15" s="48">
        <f t="shared" si="0"/>
        <v>0</v>
      </c>
    </row>
    <row r="16" spans="1:16" ht="15.75" x14ac:dyDescent="0.25">
      <c r="B16" s="40">
        <v>10</v>
      </c>
      <c r="C16" s="123" t="s">
        <v>56</v>
      </c>
      <c r="D16" s="41">
        <f>' TABULASI ARAH PILIH '!P46</f>
        <v>0</v>
      </c>
      <c r="E16" s="67">
        <f>' TABULASI ARAH PILIH '!P50</f>
        <v>0</v>
      </c>
      <c r="F16" s="24">
        <v>32</v>
      </c>
      <c r="G16" s="48">
        <f t="shared" si="0"/>
        <v>0</v>
      </c>
    </row>
    <row r="17" spans="2:7" ht="15.75" x14ac:dyDescent="0.25">
      <c r="B17" s="40">
        <v>11</v>
      </c>
      <c r="C17" s="123" t="s">
        <v>57</v>
      </c>
      <c r="D17" s="41">
        <f>' TABULASI ARAH PILIH '!Q46</f>
        <v>0</v>
      </c>
      <c r="E17" s="67">
        <f>' TABULASI ARAH PILIH '!Q50</f>
        <v>0</v>
      </c>
      <c r="F17" s="24">
        <v>32</v>
      </c>
      <c r="G17" s="48">
        <f t="shared" si="0"/>
        <v>0</v>
      </c>
    </row>
    <row r="18" spans="2:7" ht="15.75" x14ac:dyDescent="0.25">
      <c r="B18" s="40">
        <v>12</v>
      </c>
      <c r="C18" s="125" t="s">
        <v>58</v>
      </c>
      <c r="D18" s="41">
        <f>' TABULASI ARAH PILIH '!R46</f>
        <v>0</v>
      </c>
      <c r="E18" s="67">
        <f>' TABULASI ARAH PILIH '!R50</f>
        <v>0</v>
      </c>
      <c r="F18" s="24">
        <v>32</v>
      </c>
      <c r="G18" s="48">
        <f t="shared" ref="G18:G36" si="1">SUM(E18/F18)</f>
        <v>0</v>
      </c>
    </row>
    <row r="19" spans="2:7" ht="15.75" x14ac:dyDescent="0.25">
      <c r="B19" s="40">
        <v>13</v>
      </c>
      <c r="C19" s="125" t="s">
        <v>59</v>
      </c>
      <c r="D19" s="41">
        <f>' TABULASI ARAH PILIH '!S46</f>
        <v>0</v>
      </c>
      <c r="E19" s="67">
        <f>' TABULASI ARAH PILIH '!S50</f>
        <v>0</v>
      </c>
      <c r="F19" s="24">
        <v>32</v>
      </c>
      <c r="G19" s="48">
        <f t="shared" si="1"/>
        <v>0</v>
      </c>
    </row>
    <row r="20" spans="2:7" ht="15.75" x14ac:dyDescent="0.25">
      <c r="B20" s="40">
        <v>14</v>
      </c>
      <c r="C20" s="124" t="s">
        <v>60</v>
      </c>
      <c r="D20" s="41">
        <f>' TABULASI ARAH PILIH '!T46</f>
        <v>0</v>
      </c>
      <c r="E20" s="67">
        <f>' TABULASI ARAH PILIH '!T50</f>
        <v>0</v>
      </c>
      <c r="F20" s="24">
        <v>32</v>
      </c>
      <c r="G20" s="48">
        <f t="shared" si="1"/>
        <v>0</v>
      </c>
    </row>
    <row r="21" spans="2:7" ht="15.75" x14ac:dyDescent="0.25">
      <c r="B21" s="40">
        <v>15</v>
      </c>
      <c r="C21" s="124" t="s">
        <v>61</v>
      </c>
      <c r="D21" s="41">
        <f>' TABULASI ARAH PILIH '!U46</f>
        <v>0</v>
      </c>
      <c r="E21" s="41">
        <f>' TABULASI ARAH PILIH '!U50</f>
        <v>0</v>
      </c>
      <c r="F21" s="24">
        <v>32</v>
      </c>
      <c r="G21" s="48">
        <f t="shared" si="1"/>
        <v>0</v>
      </c>
    </row>
    <row r="22" spans="2:7" ht="15.75" x14ac:dyDescent="0.25">
      <c r="B22" s="40">
        <v>16</v>
      </c>
      <c r="C22" s="125" t="s">
        <v>62</v>
      </c>
      <c r="D22" s="41">
        <f>' TABULASI ARAH PILIH '!V46</f>
        <v>0</v>
      </c>
      <c r="E22" s="67">
        <f>' TABULASI ARAH PILIH '!V50</f>
        <v>0</v>
      </c>
      <c r="F22" s="24">
        <v>32</v>
      </c>
      <c r="G22" s="48">
        <f t="shared" si="1"/>
        <v>0</v>
      </c>
    </row>
    <row r="23" spans="2:7" ht="15.75" x14ac:dyDescent="0.25">
      <c r="B23" s="40">
        <v>17</v>
      </c>
      <c r="C23" s="123" t="s">
        <v>63</v>
      </c>
      <c r="D23" s="41">
        <f>' TABULASI ARAH PILIH '!W46</f>
        <v>0</v>
      </c>
      <c r="E23" s="67">
        <f>' TABULASI ARAH PILIH '!W50</f>
        <v>0</v>
      </c>
      <c r="F23" s="24">
        <v>32</v>
      </c>
      <c r="G23" s="48">
        <f t="shared" si="1"/>
        <v>0</v>
      </c>
    </row>
    <row r="24" spans="2:7" ht="15.75" x14ac:dyDescent="0.25">
      <c r="B24" s="40">
        <v>18</v>
      </c>
      <c r="C24" s="125" t="s">
        <v>64</v>
      </c>
      <c r="D24" s="41">
        <f>' TABULASI ARAH PILIH '!X46</f>
        <v>0</v>
      </c>
      <c r="E24" s="67">
        <f>' TABULASI ARAH PILIH '!X50</f>
        <v>0</v>
      </c>
      <c r="F24" s="24">
        <v>32</v>
      </c>
      <c r="G24" s="48">
        <f t="shared" si="1"/>
        <v>0</v>
      </c>
    </row>
    <row r="25" spans="2:7" ht="15.75" x14ac:dyDescent="0.25">
      <c r="B25" s="40">
        <v>19</v>
      </c>
      <c r="C25" s="123" t="s">
        <v>65</v>
      </c>
      <c r="D25" s="41">
        <f>' TABULASI ARAH PILIH '!Y46</f>
        <v>0</v>
      </c>
      <c r="E25" s="67">
        <f>' TABULASI ARAH PILIH '!Y50</f>
        <v>0</v>
      </c>
      <c r="F25" s="24">
        <v>32</v>
      </c>
      <c r="G25" s="48">
        <f t="shared" si="1"/>
        <v>0</v>
      </c>
    </row>
    <row r="26" spans="2:7" ht="15.75" x14ac:dyDescent="0.25">
      <c r="B26" s="40">
        <v>20</v>
      </c>
      <c r="C26" s="125" t="s">
        <v>66</v>
      </c>
      <c r="D26" s="41">
        <f>' TABULASI ARAH PILIH '!Z46</f>
        <v>0</v>
      </c>
      <c r="E26" s="67">
        <f>' TABULASI ARAH PILIH '!Z50</f>
        <v>0</v>
      </c>
      <c r="F26" s="24">
        <v>32</v>
      </c>
      <c r="G26" s="48">
        <f t="shared" si="1"/>
        <v>0</v>
      </c>
    </row>
    <row r="27" spans="2:7" ht="15.75" x14ac:dyDescent="0.25">
      <c r="B27" s="40">
        <v>21</v>
      </c>
      <c r="C27" s="125" t="s">
        <v>67</v>
      </c>
      <c r="D27" s="41">
        <f>' TABULASI ARAH PILIH '!AA46</f>
        <v>0</v>
      </c>
      <c r="E27" s="67">
        <f>' TABULASI ARAH PILIH '!AA50</f>
        <v>0</v>
      </c>
      <c r="F27" s="24">
        <v>32</v>
      </c>
      <c r="G27" s="48">
        <f t="shared" si="1"/>
        <v>0</v>
      </c>
    </row>
    <row r="28" spans="2:7" ht="15.75" x14ac:dyDescent="0.25">
      <c r="B28" s="40">
        <v>22</v>
      </c>
      <c r="C28" s="123" t="s">
        <v>68</v>
      </c>
      <c r="D28" s="41">
        <f>' TABULASI ARAH PILIH '!AB46</f>
        <v>0</v>
      </c>
      <c r="E28" s="67">
        <f>' TABULASI ARAH PILIH '!AB50</f>
        <v>0</v>
      </c>
      <c r="F28" s="24">
        <v>32</v>
      </c>
      <c r="G28" s="48">
        <f t="shared" si="1"/>
        <v>0</v>
      </c>
    </row>
    <row r="29" spans="2:7" ht="15.75" x14ac:dyDescent="0.25">
      <c r="B29" s="40">
        <v>23</v>
      </c>
      <c r="C29" s="126" t="s">
        <v>69</v>
      </c>
      <c r="D29" s="41">
        <f>' TABULASI ARAH PILIH '!AC46</f>
        <v>0</v>
      </c>
      <c r="E29" s="67">
        <f>' TABULASI ARAH PILIH '!AC50</f>
        <v>0</v>
      </c>
      <c r="F29" s="24">
        <v>32</v>
      </c>
      <c r="G29" s="48">
        <f t="shared" si="1"/>
        <v>0</v>
      </c>
    </row>
    <row r="30" spans="2:7" ht="15.75" x14ac:dyDescent="0.25">
      <c r="B30" s="40">
        <v>24</v>
      </c>
      <c r="C30" s="126" t="s">
        <v>70</v>
      </c>
      <c r="D30" s="41">
        <f>' TABULASI ARAH PILIH '!AD46</f>
        <v>0</v>
      </c>
      <c r="E30" s="67">
        <f>' TABULASI ARAH PILIH '!AD50</f>
        <v>0</v>
      </c>
      <c r="F30" s="24">
        <v>32</v>
      </c>
      <c r="G30" s="48">
        <f t="shared" si="1"/>
        <v>0</v>
      </c>
    </row>
    <row r="31" spans="2:7" ht="15.75" x14ac:dyDescent="0.25">
      <c r="B31" s="40">
        <v>25</v>
      </c>
      <c r="C31" s="126" t="s">
        <v>71</v>
      </c>
      <c r="D31" s="41">
        <f>' TABULASI ARAH PILIH '!AE46</f>
        <v>0</v>
      </c>
      <c r="E31" s="67">
        <f>' TABULASI ARAH PILIH '!AE50</f>
        <v>0</v>
      </c>
      <c r="F31" s="24">
        <v>32</v>
      </c>
      <c r="G31" s="48">
        <f t="shared" si="1"/>
        <v>0</v>
      </c>
    </row>
    <row r="32" spans="2:7" ht="15.75" x14ac:dyDescent="0.25">
      <c r="B32" s="40">
        <v>26</v>
      </c>
      <c r="C32" s="126" t="s">
        <v>72</v>
      </c>
      <c r="D32" s="41">
        <f>' TABULASI ARAH PILIH '!AF46</f>
        <v>0</v>
      </c>
      <c r="E32" s="67">
        <f>' TABULASI ARAH PILIH '!AF50</f>
        <v>0</v>
      </c>
      <c r="F32" s="24">
        <v>32</v>
      </c>
      <c r="G32" s="48">
        <f t="shared" si="1"/>
        <v>0</v>
      </c>
    </row>
    <row r="33" spans="2:19" ht="15.75" x14ac:dyDescent="0.25">
      <c r="B33" s="40">
        <v>27</v>
      </c>
      <c r="C33" s="126" t="s">
        <v>73</v>
      </c>
      <c r="D33" s="41">
        <f>' TABULASI ARAH PILIH '!AG46</f>
        <v>0</v>
      </c>
      <c r="E33" s="67">
        <f>' TABULASI ARAH PILIH '!AG50</f>
        <v>0</v>
      </c>
      <c r="F33" s="24">
        <v>32</v>
      </c>
      <c r="G33" s="48">
        <f t="shared" si="1"/>
        <v>0</v>
      </c>
    </row>
    <row r="34" spans="2:19" ht="15.75" x14ac:dyDescent="0.25">
      <c r="B34" s="40">
        <v>28</v>
      </c>
      <c r="C34" s="128" t="s">
        <v>74</v>
      </c>
      <c r="D34" s="41">
        <f>' TABULASI ARAH PILIH '!AH46</f>
        <v>0</v>
      </c>
      <c r="E34" s="67">
        <f>' TABULASI ARAH PILIH '!AH50</f>
        <v>0</v>
      </c>
      <c r="F34" s="24">
        <v>32</v>
      </c>
      <c r="G34" s="48">
        <f t="shared" si="1"/>
        <v>0</v>
      </c>
    </row>
    <row r="35" spans="2:19" ht="15.75" x14ac:dyDescent="0.25">
      <c r="B35" s="40">
        <v>29</v>
      </c>
      <c r="C35" s="126" t="s">
        <v>75</v>
      </c>
      <c r="D35" s="41">
        <f>' TABULASI ARAH PILIH '!AI46</f>
        <v>0</v>
      </c>
      <c r="E35" s="67">
        <f>' TABULASI ARAH PILIH '!AI50</f>
        <v>0</v>
      </c>
      <c r="F35" s="24">
        <v>32</v>
      </c>
      <c r="G35" s="48">
        <f t="shared" si="1"/>
        <v>0</v>
      </c>
    </row>
    <row r="36" spans="2:19" ht="15.75" x14ac:dyDescent="0.25">
      <c r="B36" s="40">
        <v>30</v>
      </c>
      <c r="C36" s="126" t="s">
        <v>76</v>
      </c>
      <c r="D36" s="41">
        <f>' TABULASI ARAH PILIH '!AJ46</f>
        <v>0</v>
      </c>
      <c r="E36" s="67">
        <f>' TABULASI ARAH PILIH '!AJ50</f>
        <v>0</v>
      </c>
      <c r="F36" s="24">
        <v>32</v>
      </c>
      <c r="G36" s="48">
        <f t="shared" si="1"/>
        <v>0</v>
      </c>
    </row>
    <row r="37" spans="2:19" ht="15.75" x14ac:dyDescent="0.25">
      <c r="B37" s="40">
        <v>31</v>
      </c>
      <c r="C37" s="126" t="s">
        <v>77</v>
      </c>
      <c r="D37" s="41">
        <f>' TABULASI ARAH PILIH '!AK46</f>
        <v>0</v>
      </c>
      <c r="E37" s="67">
        <f>' TABULASI ARAH PILIH '!AK50</f>
        <v>0</v>
      </c>
      <c r="F37" s="24">
        <v>32</v>
      </c>
      <c r="G37" s="48">
        <f t="shared" si="0"/>
        <v>0</v>
      </c>
    </row>
    <row r="38" spans="2:19" ht="15.75" x14ac:dyDescent="0.25">
      <c r="B38" s="40">
        <v>32</v>
      </c>
      <c r="C38" s="126" t="s">
        <v>78</v>
      </c>
      <c r="D38" s="41">
        <f>' TABULASI ARAH PILIH '!AL46</f>
        <v>0</v>
      </c>
      <c r="E38" s="67">
        <f>' TABULASI ARAH PILIH '!AL50</f>
        <v>0</v>
      </c>
      <c r="F38" s="24">
        <v>32</v>
      </c>
      <c r="G38" s="48">
        <f t="shared" si="0"/>
        <v>0</v>
      </c>
    </row>
    <row r="39" spans="2:19" ht="15.75" x14ac:dyDescent="0.25">
      <c r="B39" s="40">
        <v>33</v>
      </c>
      <c r="C39" s="127" t="s">
        <v>79</v>
      </c>
      <c r="D39" s="41">
        <f>' TABULASI ARAH PILIH '!AM46</f>
        <v>0</v>
      </c>
      <c r="E39" s="67">
        <f>' TABULASI ARAH PILIH '!AM50</f>
        <v>0</v>
      </c>
      <c r="F39" s="24">
        <v>32</v>
      </c>
      <c r="G39" s="48">
        <f t="shared" ref="G39" si="2">SUM(E39/F39)</f>
        <v>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15.75" x14ac:dyDescent="0.25">
      <c r="B40" s="36"/>
      <c r="C40" s="36"/>
      <c r="D40" s="37"/>
      <c r="E40" s="37"/>
      <c r="F40" s="37"/>
      <c r="G40" s="38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5.75" x14ac:dyDescent="0.25">
      <c r="B41" s="39"/>
      <c r="C41" s="7"/>
      <c r="D41" s="7"/>
      <c r="E41" s="7"/>
      <c r="F41" s="7"/>
      <c r="G41" s="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5.75" x14ac:dyDescent="0.25">
      <c r="B42" s="39"/>
      <c r="C42" s="7"/>
      <c r="D42" s="7"/>
      <c r="E42" s="7"/>
      <c r="F42" s="7"/>
      <c r="G42" s="7"/>
    </row>
    <row r="43" spans="2:19" ht="15.75" x14ac:dyDescent="0.25">
      <c r="B43" s="39"/>
      <c r="C43" s="7"/>
      <c r="D43" s="7"/>
      <c r="E43" s="7"/>
      <c r="F43" s="7"/>
      <c r="G43" s="7"/>
    </row>
    <row r="44" spans="2:19" ht="15.75" x14ac:dyDescent="0.25">
      <c r="B44" s="39"/>
      <c r="C44" s="7"/>
      <c r="D44" s="7"/>
      <c r="E44" s="7"/>
      <c r="F44" s="7"/>
      <c r="G44" s="7"/>
    </row>
    <row r="45" spans="2:19" ht="15.75" x14ac:dyDescent="0.25">
      <c r="B45" s="39"/>
      <c r="C45" s="7"/>
      <c r="D45" s="7"/>
      <c r="E45" s="7"/>
      <c r="F45" s="7"/>
      <c r="G45" s="7"/>
    </row>
    <row r="46" spans="2:19" ht="15.75" x14ac:dyDescent="0.25">
      <c r="B46" s="39"/>
      <c r="C46" s="7"/>
      <c r="D46" s="7"/>
      <c r="E46" s="7"/>
      <c r="F46" s="7"/>
      <c r="G46" s="7"/>
    </row>
    <row r="47" spans="2:19" ht="15.75" x14ac:dyDescent="0.25">
      <c r="B47" s="39"/>
      <c r="C47" s="7"/>
      <c r="D47" s="7"/>
      <c r="E47" s="7"/>
      <c r="F47" s="7"/>
      <c r="G47" s="7"/>
    </row>
    <row r="48" spans="2:19" ht="15.75" x14ac:dyDescent="0.25">
      <c r="B48" s="39"/>
      <c r="C48" s="7"/>
      <c r="D48" s="7"/>
      <c r="E48" s="7"/>
      <c r="F48" s="7"/>
      <c r="G48" s="7"/>
    </row>
  </sheetData>
  <protectedRanges>
    <protectedRange sqref="B2:G2 B4:G4" name="Range2_4"/>
    <protectedRange sqref="A5:A39" name="Range1_4"/>
    <protectedRange sqref="B3:G3" name="Range2_4_2"/>
    <protectedRange sqref="C7:C39" name="Range1"/>
  </protectedRanges>
  <mergeCells count="7">
    <mergeCell ref="B2:G2"/>
    <mergeCell ref="J4:N4"/>
    <mergeCell ref="O4:P4"/>
    <mergeCell ref="B5:G5"/>
    <mergeCell ref="B1:G1"/>
    <mergeCell ref="B3:G3"/>
    <mergeCell ref="B4:G4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T50"/>
  <sheetViews>
    <sheetView topLeftCell="B31" workbookViewId="0">
      <selection activeCell="C7" sqref="C7:C39"/>
    </sheetView>
  </sheetViews>
  <sheetFormatPr defaultRowHeight="15" x14ac:dyDescent="0.25"/>
  <cols>
    <col min="1" max="1" width="2.42578125" customWidth="1"/>
    <col min="2" max="2" width="6.5703125" customWidth="1"/>
    <col min="3" max="3" width="26.28515625" customWidth="1"/>
    <col min="4" max="5" width="12.28515625" customWidth="1"/>
    <col min="7" max="7" width="19.28515625" customWidth="1"/>
  </cols>
  <sheetData>
    <row r="1" spans="2:20" ht="15.75" x14ac:dyDescent="0.25">
      <c r="B1" s="177" t="s">
        <v>19</v>
      </c>
      <c r="C1" s="177"/>
      <c r="D1" s="177"/>
      <c r="E1" s="177"/>
      <c r="F1" s="177"/>
      <c r="G1" s="177"/>
    </row>
    <row r="2" spans="2:20" x14ac:dyDescent="0.25">
      <c r="B2" s="178" t="s">
        <v>20</v>
      </c>
      <c r="C2" s="178"/>
      <c r="D2" s="178"/>
      <c r="E2" s="178"/>
      <c r="F2" s="178"/>
      <c r="G2" s="178"/>
    </row>
    <row r="3" spans="2:20" ht="18.75" x14ac:dyDescent="0.25">
      <c r="B3" s="179" t="s">
        <v>39</v>
      </c>
      <c r="C3" s="179"/>
      <c r="D3" s="179"/>
      <c r="E3" s="179"/>
      <c r="F3" s="179"/>
      <c r="G3" s="179"/>
      <c r="H3" s="79"/>
      <c r="I3" s="79"/>
      <c r="J3" s="79"/>
    </row>
    <row r="4" spans="2:20" ht="15.75" x14ac:dyDescent="0.25">
      <c r="B4" s="180" t="s">
        <v>12</v>
      </c>
      <c r="C4" s="180"/>
      <c r="D4" s="180"/>
      <c r="E4" s="180"/>
      <c r="F4" s="180"/>
      <c r="G4" s="180"/>
      <c r="J4" s="183" t="s">
        <v>41</v>
      </c>
      <c r="K4" s="183"/>
      <c r="L4" s="183"/>
      <c r="M4" s="183"/>
      <c r="N4" s="183"/>
      <c r="O4" s="42" t="s">
        <v>13</v>
      </c>
    </row>
    <row r="5" spans="2:20" ht="16.5" thickBot="1" x14ac:dyDescent="0.3">
      <c r="C5" s="7"/>
      <c r="D5" s="7"/>
      <c r="E5" s="7"/>
      <c r="F5" s="7"/>
      <c r="G5" s="7"/>
    </row>
    <row r="6" spans="2:20" ht="24.75" customHeight="1" thickTop="1" x14ac:dyDescent="0.25">
      <c r="B6" s="49" t="s">
        <v>15</v>
      </c>
      <c r="C6" s="49" t="s">
        <v>16</v>
      </c>
      <c r="D6" s="49" t="s">
        <v>24</v>
      </c>
      <c r="E6" s="49" t="s">
        <v>28</v>
      </c>
      <c r="F6" s="49" t="s">
        <v>18</v>
      </c>
      <c r="G6" s="49" t="s">
        <v>30</v>
      </c>
    </row>
    <row r="7" spans="2:20" ht="15.75" customHeight="1" x14ac:dyDescent="0.25">
      <c r="B7" s="24">
        <v>1</v>
      </c>
      <c r="C7" s="188" t="s">
        <v>47</v>
      </c>
      <c r="D7" s="41">
        <f>' TABULASI ARAH PILIH '!G49</f>
        <v>0</v>
      </c>
      <c r="E7" s="41">
        <f>' TABULASI ARAH PILIH '!G51</f>
        <v>0</v>
      </c>
      <c r="F7" s="24">
        <v>32</v>
      </c>
      <c r="G7" s="48">
        <f>SUM(E7/F7)</f>
        <v>0</v>
      </c>
      <c r="H7" s="7"/>
      <c r="I7" s="7"/>
      <c r="J7" s="7"/>
      <c r="T7">
        <f>ABS(D7:D38)</f>
        <v>0</v>
      </c>
    </row>
    <row r="8" spans="2:20" ht="15.75" customHeight="1" x14ac:dyDescent="0.25">
      <c r="B8" s="24">
        <v>2</v>
      </c>
      <c r="C8" s="123" t="s">
        <v>48</v>
      </c>
      <c r="D8" s="41">
        <f>' TABULASI ARAH PILIH '!H49</f>
        <v>0</v>
      </c>
      <c r="E8" s="41">
        <f>' TABULASI ARAH PILIH '!H51</f>
        <v>0</v>
      </c>
      <c r="F8" s="24">
        <v>32</v>
      </c>
      <c r="G8" s="48">
        <f t="shared" ref="G8:G39" si="0">SUM(E8/F8)</f>
        <v>0</v>
      </c>
      <c r="H8" s="7"/>
      <c r="I8" s="7"/>
      <c r="J8" s="7"/>
    </row>
    <row r="9" spans="2:20" ht="15.75" customHeight="1" x14ac:dyDescent="0.25">
      <c r="B9" s="24">
        <v>3</v>
      </c>
      <c r="C9" s="123" t="s">
        <v>49</v>
      </c>
      <c r="D9" s="41">
        <f>' TABULASI ARAH PILIH '!I49</f>
        <v>0</v>
      </c>
      <c r="E9" s="41">
        <f>' TABULASI ARAH PILIH '!I51</f>
        <v>0</v>
      </c>
      <c r="F9" s="24">
        <v>32</v>
      </c>
      <c r="G9" s="48">
        <f t="shared" si="0"/>
        <v>0</v>
      </c>
      <c r="H9" s="7"/>
      <c r="I9" s="7"/>
      <c r="J9" s="7"/>
    </row>
    <row r="10" spans="2:20" ht="15.75" x14ac:dyDescent="0.25">
      <c r="B10" s="24">
        <v>4</v>
      </c>
      <c r="C10" s="124" t="s">
        <v>50</v>
      </c>
      <c r="D10" s="41">
        <f>' TABULASI ARAH PILIH '!J49</f>
        <v>0</v>
      </c>
      <c r="E10" s="41">
        <f>' TABULASI ARAH PILIH '!J51</f>
        <v>0</v>
      </c>
      <c r="F10" s="24">
        <v>32</v>
      </c>
      <c r="G10" s="48">
        <f t="shared" si="0"/>
        <v>0</v>
      </c>
      <c r="H10" s="7"/>
      <c r="I10" s="7"/>
      <c r="J10" s="7"/>
    </row>
    <row r="11" spans="2:20" ht="15.75" customHeight="1" x14ac:dyDescent="0.25">
      <c r="B11" s="24">
        <v>5</v>
      </c>
      <c r="C11" s="123" t="s">
        <v>51</v>
      </c>
      <c r="D11" s="41">
        <f>' TABULASI ARAH PILIH '!K49</f>
        <v>0</v>
      </c>
      <c r="E11" s="41">
        <f>' TABULASI ARAH PILIH '!K51</f>
        <v>0</v>
      </c>
      <c r="F11" s="24">
        <v>32</v>
      </c>
      <c r="G11" s="48">
        <f t="shared" si="0"/>
        <v>0</v>
      </c>
      <c r="H11" s="7"/>
      <c r="I11" s="7"/>
      <c r="J11" s="7"/>
    </row>
    <row r="12" spans="2:20" ht="15.75" x14ac:dyDescent="0.25">
      <c r="B12" s="24">
        <v>6</v>
      </c>
      <c r="C12" s="123" t="s">
        <v>52</v>
      </c>
      <c r="D12" s="41">
        <f>' TABULASI ARAH PILIH '!L49</f>
        <v>0</v>
      </c>
      <c r="E12" s="41">
        <f>' TABULASI ARAH PILIH '!L51</f>
        <v>0</v>
      </c>
      <c r="F12" s="24">
        <v>32</v>
      </c>
      <c r="G12" s="48">
        <f t="shared" si="0"/>
        <v>0</v>
      </c>
      <c r="H12" s="7"/>
      <c r="I12" s="7"/>
      <c r="J12" s="7"/>
    </row>
    <row r="13" spans="2:20" ht="15.75" x14ac:dyDescent="0.25">
      <c r="B13" s="24">
        <v>7</v>
      </c>
      <c r="C13" s="123" t="s">
        <v>53</v>
      </c>
      <c r="D13" s="41">
        <f>' TABULASI ARAH PILIH '!M49</f>
        <v>0</v>
      </c>
      <c r="E13" s="41">
        <f>' TABULASI ARAH PILIH '!M51</f>
        <v>0</v>
      </c>
      <c r="F13" s="24">
        <v>32</v>
      </c>
      <c r="G13" s="48">
        <f t="shared" si="0"/>
        <v>0</v>
      </c>
      <c r="H13" s="7"/>
      <c r="I13" s="7"/>
      <c r="J13" s="7"/>
    </row>
    <row r="14" spans="2:20" ht="15.75" x14ac:dyDescent="0.25">
      <c r="B14" s="24">
        <v>8</v>
      </c>
      <c r="C14" s="123" t="s">
        <v>54</v>
      </c>
      <c r="D14" s="41">
        <f>' TABULASI ARAH PILIH '!N49</f>
        <v>0</v>
      </c>
      <c r="E14" s="41">
        <f>' TABULASI ARAH PILIH '!N51</f>
        <v>0</v>
      </c>
      <c r="F14" s="24">
        <v>32</v>
      </c>
      <c r="G14" s="48">
        <f t="shared" si="0"/>
        <v>0</v>
      </c>
      <c r="H14" s="7"/>
      <c r="I14" s="7"/>
      <c r="J14" s="7"/>
    </row>
    <row r="15" spans="2:20" ht="15.75" x14ac:dyDescent="0.25">
      <c r="B15" s="24">
        <v>9</v>
      </c>
      <c r="C15" s="123" t="s">
        <v>55</v>
      </c>
      <c r="D15" s="41">
        <f>' TABULASI ARAH PILIH '!O49</f>
        <v>0</v>
      </c>
      <c r="E15" s="41">
        <f>' TABULASI ARAH PILIH '!O51</f>
        <v>0</v>
      </c>
      <c r="F15" s="24">
        <v>32</v>
      </c>
      <c r="G15" s="48">
        <f t="shared" si="0"/>
        <v>0</v>
      </c>
      <c r="H15" s="7"/>
      <c r="I15" s="7"/>
      <c r="J15" s="7"/>
    </row>
    <row r="16" spans="2:20" ht="15.75" x14ac:dyDescent="0.25">
      <c r="B16" s="24">
        <v>10</v>
      </c>
      <c r="C16" s="123" t="s">
        <v>56</v>
      </c>
      <c r="D16" s="41">
        <f>' TABULASI ARAH PILIH '!P49</f>
        <v>0</v>
      </c>
      <c r="E16" s="41">
        <f>' TABULASI ARAH PILIH '!P51</f>
        <v>0</v>
      </c>
      <c r="F16" s="24">
        <v>32</v>
      </c>
      <c r="G16" s="48">
        <f t="shared" si="0"/>
        <v>0</v>
      </c>
      <c r="H16" s="7"/>
      <c r="I16" s="7"/>
      <c r="J16" s="7"/>
    </row>
    <row r="17" spans="2:10" ht="15.75" x14ac:dyDescent="0.25">
      <c r="B17" s="24">
        <v>11</v>
      </c>
      <c r="C17" s="123" t="s">
        <v>57</v>
      </c>
      <c r="D17" s="41">
        <f>' TABULASI ARAH PILIH '!Q49</f>
        <v>0</v>
      </c>
      <c r="E17" s="67">
        <f>' TABULASI ARAH PILIH '!Q51</f>
        <v>0</v>
      </c>
      <c r="F17" s="24">
        <v>32</v>
      </c>
      <c r="G17" s="48">
        <f t="shared" ref="G17:G36" si="1">SUM(E17/F17)</f>
        <v>0</v>
      </c>
      <c r="H17" s="7"/>
      <c r="I17" s="7"/>
      <c r="J17" s="7"/>
    </row>
    <row r="18" spans="2:10" ht="15.75" x14ac:dyDescent="0.25">
      <c r="B18" s="24">
        <v>12</v>
      </c>
      <c r="C18" s="125" t="s">
        <v>58</v>
      </c>
      <c r="D18" s="41">
        <f>' TABULASI ARAH PILIH '!R49</f>
        <v>0</v>
      </c>
      <c r="E18" s="67">
        <f>' TABULASI ARAH PILIH '!R51</f>
        <v>0</v>
      </c>
      <c r="F18" s="24">
        <v>32</v>
      </c>
      <c r="G18" s="48">
        <f t="shared" si="1"/>
        <v>0</v>
      </c>
      <c r="H18" s="7"/>
      <c r="I18" s="7"/>
      <c r="J18" s="7"/>
    </row>
    <row r="19" spans="2:10" ht="15.75" x14ac:dyDescent="0.25">
      <c r="B19" s="24">
        <v>13</v>
      </c>
      <c r="C19" s="125" t="s">
        <v>59</v>
      </c>
      <c r="D19" s="41">
        <f>' TABULASI ARAH PILIH '!S49</f>
        <v>0</v>
      </c>
      <c r="E19" s="67">
        <f>' TABULASI ARAH PILIH '!S51</f>
        <v>0</v>
      </c>
      <c r="F19" s="24">
        <v>32</v>
      </c>
      <c r="G19" s="48">
        <f t="shared" si="1"/>
        <v>0</v>
      </c>
      <c r="H19" s="7"/>
      <c r="I19" s="7"/>
      <c r="J19" s="7"/>
    </row>
    <row r="20" spans="2:10" ht="15.75" x14ac:dyDescent="0.25">
      <c r="B20" s="24">
        <v>14</v>
      </c>
      <c r="C20" s="124" t="s">
        <v>60</v>
      </c>
      <c r="D20" s="41">
        <f>' TABULASI ARAH PILIH '!T49</f>
        <v>0</v>
      </c>
      <c r="E20" s="140">
        <f>' TABULASI ARAH PILIH '!T51</f>
        <v>0</v>
      </c>
      <c r="F20" s="24">
        <v>32</v>
      </c>
      <c r="G20" s="48">
        <f t="shared" si="1"/>
        <v>0</v>
      </c>
      <c r="H20" s="7"/>
      <c r="I20" s="7"/>
      <c r="J20" s="7"/>
    </row>
    <row r="21" spans="2:10" ht="15.75" x14ac:dyDescent="0.25">
      <c r="B21" s="24">
        <v>15</v>
      </c>
      <c r="C21" s="124" t="s">
        <v>61</v>
      </c>
      <c r="D21" s="41">
        <f>' TABULASI ARAH PILIH '!U49</f>
        <v>0</v>
      </c>
      <c r="E21" s="41">
        <f>' TABULASI ARAH PILIH '!U51</f>
        <v>0</v>
      </c>
      <c r="F21" s="24">
        <v>32</v>
      </c>
      <c r="G21" s="48">
        <f t="shared" si="1"/>
        <v>0</v>
      </c>
      <c r="H21" s="7"/>
      <c r="I21" s="7"/>
      <c r="J21" s="7"/>
    </row>
    <row r="22" spans="2:10" ht="15.75" x14ac:dyDescent="0.25">
      <c r="B22" s="24">
        <v>16</v>
      </c>
      <c r="C22" s="125" t="s">
        <v>62</v>
      </c>
      <c r="D22" s="41">
        <f>' TABULASI ARAH PILIH '!V49</f>
        <v>0</v>
      </c>
      <c r="E22" s="67">
        <f>' TABULASI ARAH PILIH '!V51</f>
        <v>0</v>
      </c>
      <c r="F22" s="24">
        <v>32</v>
      </c>
      <c r="G22" s="48">
        <f t="shared" si="1"/>
        <v>0</v>
      </c>
      <c r="H22" s="7"/>
      <c r="I22" s="7"/>
      <c r="J22" s="7"/>
    </row>
    <row r="23" spans="2:10" ht="15.75" x14ac:dyDescent="0.25">
      <c r="B23" s="24">
        <v>17</v>
      </c>
      <c r="C23" s="123" t="s">
        <v>63</v>
      </c>
      <c r="D23" s="41">
        <f>' TABULASI ARAH PILIH '!W49</f>
        <v>0</v>
      </c>
      <c r="E23" s="67">
        <f>' TABULASI ARAH PILIH '!W51</f>
        <v>0</v>
      </c>
      <c r="F23" s="24">
        <v>32</v>
      </c>
      <c r="G23" s="48">
        <f t="shared" si="1"/>
        <v>0</v>
      </c>
      <c r="H23" s="7"/>
      <c r="I23" s="7"/>
      <c r="J23" s="7"/>
    </row>
    <row r="24" spans="2:10" ht="15.75" x14ac:dyDescent="0.25">
      <c r="B24" s="24">
        <v>18</v>
      </c>
      <c r="C24" s="125" t="s">
        <v>64</v>
      </c>
      <c r="D24" s="41">
        <f>' TABULASI ARAH PILIH '!X49</f>
        <v>0</v>
      </c>
      <c r="E24" s="67">
        <f>' TABULASI ARAH PILIH '!X51</f>
        <v>0</v>
      </c>
      <c r="F24" s="24">
        <v>32</v>
      </c>
      <c r="G24" s="48">
        <f t="shared" si="1"/>
        <v>0</v>
      </c>
      <c r="H24" s="7"/>
      <c r="I24" s="7"/>
      <c r="J24" s="7"/>
    </row>
    <row r="25" spans="2:10" ht="15.75" x14ac:dyDescent="0.25">
      <c r="B25" s="24">
        <v>19</v>
      </c>
      <c r="C25" s="123" t="s">
        <v>65</v>
      </c>
      <c r="D25" s="41">
        <f>' TABULASI ARAH PILIH '!Y49</f>
        <v>0</v>
      </c>
      <c r="E25" s="67">
        <f>' TABULASI ARAH PILIH '!Y51</f>
        <v>0</v>
      </c>
      <c r="F25" s="24">
        <v>32</v>
      </c>
      <c r="G25" s="48">
        <f t="shared" si="1"/>
        <v>0</v>
      </c>
      <c r="H25" s="7"/>
      <c r="I25" s="7"/>
      <c r="J25" s="7"/>
    </row>
    <row r="26" spans="2:10" ht="15.75" x14ac:dyDescent="0.25">
      <c r="B26" s="24">
        <v>20</v>
      </c>
      <c r="C26" s="125" t="s">
        <v>66</v>
      </c>
      <c r="D26" s="41">
        <f>' TABULASI ARAH PILIH '!Z49</f>
        <v>0</v>
      </c>
      <c r="E26" s="67">
        <f>' TABULASI ARAH PILIH '!Z51</f>
        <v>0</v>
      </c>
      <c r="F26" s="24">
        <v>32</v>
      </c>
      <c r="G26" s="48">
        <f t="shared" si="1"/>
        <v>0</v>
      </c>
      <c r="H26" s="7"/>
      <c r="I26" s="7"/>
      <c r="J26" s="7"/>
    </row>
    <row r="27" spans="2:10" ht="15.75" x14ac:dyDescent="0.25">
      <c r="B27" s="24">
        <v>21</v>
      </c>
      <c r="C27" s="125" t="s">
        <v>67</v>
      </c>
      <c r="D27" s="41">
        <f>' TABULASI ARAH PILIH '!AA49</f>
        <v>0</v>
      </c>
      <c r="E27" s="67">
        <f>' TABULASI ARAH PILIH '!AA51</f>
        <v>0</v>
      </c>
      <c r="F27" s="24">
        <v>32</v>
      </c>
      <c r="G27" s="48">
        <f t="shared" si="1"/>
        <v>0</v>
      </c>
      <c r="H27" s="7"/>
      <c r="I27" s="7"/>
      <c r="J27" s="7"/>
    </row>
    <row r="28" spans="2:10" ht="15.75" x14ac:dyDescent="0.25">
      <c r="B28" s="24">
        <v>22</v>
      </c>
      <c r="C28" s="123" t="s">
        <v>68</v>
      </c>
      <c r="D28" s="41">
        <f>' TABULASI ARAH PILIH '!AB49</f>
        <v>0</v>
      </c>
      <c r="E28" s="67">
        <f>' TABULASI ARAH PILIH '!AB51</f>
        <v>0</v>
      </c>
      <c r="F28" s="24">
        <v>32</v>
      </c>
      <c r="G28" s="48">
        <f t="shared" si="1"/>
        <v>0</v>
      </c>
      <c r="H28" s="7"/>
      <c r="I28" s="7"/>
      <c r="J28" s="7"/>
    </row>
    <row r="29" spans="2:10" ht="15.75" x14ac:dyDescent="0.25">
      <c r="B29" s="24">
        <v>23</v>
      </c>
      <c r="C29" s="126" t="s">
        <v>69</v>
      </c>
      <c r="D29" s="41">
        <f>' TABULASI ARAH PILIH '!AC49</f>
        <v>0</v>
      </c>
      <c r="E29" s="67">
        <f>' TABULASI ARAH PILIH '!AC51</f>
        <v>0</v>
      </c>
      <c r="F29" s="24">
        <v>32</v>
      </c>
      <c r="G29" s="48">
        <f t="shared" si="1"/>
        <v>0</v>
      </c>
      <c r="H29" s="7"/>
      <c r="I29" s="7"/>
      <c r="J29" s="7"/>
    </row>
    <row r="30" spans="2:10" ht="15.75" x14ac:dyDescent="0.25">
      <c r="B30" s="24">
        <v>24</v>
      </c>
      <c r="C30" s="126" t="s">
        <v>70</v>
      </c>
      <c r="D30" s="41">
        <f>' TABULASI ARAH PILIH '!AD49</f>
        <v>0</v>
      </c>
      <c r="E30" s="67">
        <f>' TABULASI ARAH PILIH '!AD51</f>
        <v>0</v>
      </c>
      <c r="F30" s="24">
        <v>32</v>
      </c>
      <c r="G30" s="48">
        <f t="shared" si="1"/>
        <v>0</v>
      </c>
      <c r="H30" s="7"/>
      <c r="I30" s="7"/>
      <c r="J30" s="7"/>
    </row>
    <row r="31" spans="2:10" ht="15.75" x14ac:dyDescent="0.25">
      <c r="B31" s="24">
        <v>25</v>
      </c>
      <c r="C31" s="126" t="s">
        <v>71</v>
      </c>
      <c r="D31" s="41">
        <f>' TABULASI ARAH PILIH '!AE49</f>
        <v>0</v>
      </c>
      <c r="E31" s="67">
        <f>' TABULASI ARAH PILIH '!AE51</f>
        <v>0</v>
      </c>
      <c r="F31" s="24">
        <v>32</v>
      </c>
      <c r="G31" s="48">
        <f t="shared" si="1"/>
        <v>0</v>
      </c>
      <c r="H31" s="7"/>
      <c r="I31" s="7"/>
      <c r="J31" s="7"/>
    </row>
    <row r="32" spans="2:10" ht="15.75" x14ac:dyDescent="0.25">
      <c r="B32" s="24">
        <v>26</v>
      </c>
      <c r="C32" s="126" t="s">
        <v>72</v>
      </c>
      <c r="D32" s="41">
        <f>' TABULASI ARAH PILIH '!AF49</f>
        <v>0</v>
      </c>
      <c r="E32" s="67">
        <f>' TABULASI ARAH PILIH '!AF51</f>
        <v>0</v>
      </c>
      <c r="F32" s="24">
        <v>32</v>
      </c>
      <c r="G32" s="48">
        <f t="shared" si="1"/>
        <v>0</v>
      </c>
      <c r="H32" s="7"/>
      <c r="I32" s="7"/>
      <c r="J32" s="7"/>
    </row>
    <row r="33" spans="2:20" ht="15.75" x14ac:dyDescent="0.25">
      <c r="B33" s="24">
        <v>27</v>
      </c>
      <c r="C33" s="126" t="s">
        <v>73</v>
      </c>
      <c r="D33" s="41">
        <f>' TABULASI ARAH PILIH '!AG49</f>
        <v>0</v>
      </c>
      <c r="E33" s="67">
        <f>' TABULASI ARAH PILIH '!AG51</f>
        <v>0</v>
      </c>
      <c r="F33" s="24">
        <v>32</v>
      </c>
      <c r="G33" s="48">
        <f t="shared" si="1"/>
        <v>0</v>
      </c>
      <c r="H33" s="7"/>
      <c r="I33" s="7"/>
      <c r="J33" s="7"/>
    </row>
    <row r="34" spans="2:20" ht="15.75" x14ac:dyDescent="0.25">
      <c r="B34" s="24">
        <v>28</v>
      </c>
      <c r="C34" s="128" t="s">
        <v>74</v>
      </c>
      <c r="D34" s="41">
        <f>' TABULASI ARAH PILIH '!AH49</f>
        <v>0</v>
      </c>
      <c r="E34" s="67">
        <f>' TABULASI ARAH PILIH '!AH51</f>
        <v>0</v>
      </c>
      <c r="F34" s="24">
        <v>32</v>
      </c>
      <c r="G34" s="48">
        <f t="shared" si="1"/>
        <v>0</v>
      </c>
      <c r="H34" s="7"/>
      <c r="I34" s="7"/>
      <c r="J34" s="7"/>
    </row>
    <row r="35" spans="2:20" ht="15.75" x14ac:dyDescent="0.25">
      <c r="B35" s="24">
        <v>29</v>
      </c>
      <c r="C35" s="126" t="s">
        <v>75</v>
      </c>
      <c r="D35" s="41">
        <f>' TABULASI ARAH PILIH '!AI49</f>
        <v>0</v>
      </c>
      <c r="E35" s="67">
        <f>' TABULASI ARAH PILIH '!AI51</f>
        <v>0</v>
      </c>
      <c r="F35" s="24">
        <v>32</v>
      </c>
      <c r="G35" s="48">
        <f t="shared" si="1"/>
        <v>0</v>
      </c>
      <c r="H35" s="7"/>
      <c r="I35" s="7"/>
      <c r="J35" s="7"/>
    </row>
    <row r="36" spans="2:20" ht="15.75" x14ac:dyDescent="0.25">
      <c r="B36" s="24">
        <v>30</v>
      </c>
      <c r="C36" s="126" t="s">
        <v>76</v>
      </c>
      <c r="D36" s="41">
        <f>' TABULASI ARAH PILIH '!AJ49</f>
        <v>0</v>
      </c>
      <c r="E36" s="67">
        <f>' TABULASI ARAH PILIH '!AJ51</f>
        <v>0</v>
      </c>
      <c r="F36" s="24">
        <v>32</v>
      </c>
      <c r="G36" s="48">
        <f t="shared" si="1"/>
        <v>0</v>
      </c>
      <c r="H36" s="7"/>
      <c r="I36" s="7"/>
      <c r="J36" s="7"/>
    </row>
    <row r="37" spans="2:20" ht="15.75" x14ac:dyDescent="0.25">
      <c r="B37" s="24">
        <v>31</v>
      </c>
      <c r="C37" s="126" t="s">
        <v>77</v>
      </c>
      <c r="D37" s="41">
        <f>' TABULASI ARAH PILIH '!AK49</f>
        <v>0</v>
      </c>
      <c r="E37" s="67">
        <f>' TABULASI ARAH PILIH '!AK51</f>
        <v>0</v>
      </c>
      <c r="F37" s="24">
        <v>32</v>
      </c>
      <c r="G37" s="48">
        <f t="shared" si="0"/>
        <v>0</v>
      </c>
      <c r="H37" s="7"/>
      <c r="I37" s="7"/>
      <c r="J37" s="7"/>
    </row>
    <row r="38" spans="2:20" ht="15.75" customHeight="1" x14ac:dyDescent="0.25">
      <c r="B38" s="24">
        <v>32</v>
      </c>
      <c r="C38" s="126" t="s">
        <v>78</v>
      </c>
      <c r="D38" s="41">
        <f>' TABULASI ARAH PILIH '!AL49</f>
        <v>0</v>
      </c>
      <c r="E38" s="67">
        <f>' TABULASI ARAH PILIH '!AL51</f>
        <v>0</v>
      </c>
      <c r="F38" s="24">
        <v>32</v>
      </c>
      <c r="G38" s="48">
        <f t="shared" si="0"/>
        <v>0</v>
      </c>
      <c r="H38" s="7"/>
      <c r="I38" s="7"/>
      <c r="J38" s="7"/>
    </row>
    <row r="39" spans="2:20" ht="15.75" x14ac:dyDescent="0.25">
      <c r="B39" s="24">
        <v>33</v>
      </c>
      <c r="C39" s="127" t="s">
        <v>79</v>
      </c>
      <c r="D39" s="41">
        <f>' TABULASI ARAH PILIH '!AM49</f>
        <v>0</v>
      </c>
      <c r="E39" s="67">
        <f>' TABULASI ARAH PILIH '!AM51</f>
        <v>0</v>
      </c>
      <c r="F39" s="24">
        <v>32</v>
      </c>
      <c r="G39" s="48">
        <f t="shared" si="0"/>
        <v>0</v>
      </c>
      <c r="H39" s="7"/>
      <c r="I39" s="7"/>
      <c r="J39" s="7"/>
    </row>
    <row r="40" spans="2:20" ht="15.75" x14ac:dyDescent="0.25">
      <c r="B40" s="130"/>
      <c r="C40" s="131"/>
      <c r="D40" s="130"/>
      <c r="E40" s="130"/>
      <c r="F40" s="130"/>
      <c r="G40" s="130"/>
      <c r="H40" s="7"/>
      <c r="I40" s="45"/>
      <c r="J40" s="45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2:20" ht="15.75" x14ac:dyDescent="0.25">
      <c r="B41" s="7"/>
      <c r="C41" s="7"/>
      <c r="D41" s="7"/>
      <c r="E41" s="7"/>
      <c r="F41" s="7"/>
      <c r="G41" s="7"/>
      <c r="H41" s="7"/>
      <c r="I41" s="45"/>
      <c r="J41" s="45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2:20" ht="15.75" x14ac:dyDescent="0.25">
      <c r="B42" s="7"/>
      <c r="C42" s="7"/>
      <c r="D42" s="7"/>
      <c r="E42" s="7"/>
      <c r="F42" s="7"/>
      <c r="G42" s="7"/>
      <c r="H42" s="7"/>
      <c r="I42" s="7"/>
      <c r="J42" s="7"/>
    </row>
    <row r="43" spans="2:20" ht="15.75" x14ac:dyDescent="0.25">
      <c r="B43" s="7"/>
      <c r="C43" s="7"/>
      <c r="D43" s="7"/>
      <c r="E43" s="7"/>
      <c r="F43" s="7"/>
      <c r="G43" s="7"/>
      <c r="H43" s="7"/>
      <c r="I43" s="7"/>
      <c r="J43" s="7"/>
    </row>
    <row r="44" spans="2:20" ht="15.75" x14ac:dyDescent="0.25">
      <c r="B44" s="7"/>
      <c r="C44" s="7"/>
      <c r="D44" s="7"/>
      <c r="E44" s="7"/>
      <c r="F44" s="7"/>
      <c r="G44" s="7"/>
      <c r="H44" s="7"/>
      <c r="I44" s="7"/>
      <c r="J44" s="7"/>
    </row>
    <row r="45" spans="2:20" ht="15.75" x14ac:dyDescent="0.25">
      <c r="B45" s="7"/>
      <c r="C45" s="7"/>
      <c r="D45" s="7"/>
      <c r="E45" s="7"/>
      <c r="F45" s="7"/>
      <c r="G45" s="7"/>
      <c r="H45" s="7"/>
      <c r="I45" s="7"/>
      <c r="J45" s="7"/>
    </row>
    <row r="46" spans="2:20" ht="15.75" x14ac:dyDescent="0.25">
      <c r="B46" s="7"/>
      <c r="C46" s="7"/>
      <c r="D46" s="7"/>
      <c r="E46" s="7"/>
      <c r="F46" s="7"/>
      <c r="G46" s="7"/>
      <c r="H46" s="7"/>
      <c r="I46" s="7"/>
      <c r="J46" s="7"/>
    </row>
    <row r="47" spans="2:20" ht="15.75" x14ac:dyDescent="0.25">
      <c r="B47" s="7"/>
      <c r="C47" s="7"/>
      <c r="D47" s="7"/>
      <c r="E47" s="7"/>
      <c r="F47" s="7"/>
      <c r="G47" s="7"/>
      <c r="H47" s="7"/>
      <c r="I47" s="7"/>
      <c r="J47" s="7"/>
    </row>
    <row r="48" spans="2:20" ht="15.75" x14ac:dyDescent="0.25">
      <c r="B48" s="7"/>
      <c r="C48" s="7"/>
      <c r="D48" s="7"/>
      <c r="E48" s="7"/>
      <c r="F48" s="7"/>
      <c r="G48" s="7"/>
      <c r="H48" s="7"/>
      <c r="I48" s="7"/>
      <c r="J48" s="7"/>
    </row>
    <row r="49" spans="2:10" ht="15.75" x14ac:dyDescent="0.25">
      <c r="B49" s="7"/>
      <c r="C49" s="7"/>
      <c r="D49" s="7"/>
      <c r="E49" s="7"/>
      <c r="F49" s="7"/>
      <c r="G49" s="7"/>
      <c r="H49" s="7"/>
      <c r="I49" s="7"/>
      <c r="J49" s="7"/>
    </row>
    <row r="50" spans="2:10" ht="15.75" x14ac:dyDescent="0.25">
      <c r="B50" s="7"/>
      <c r="C50" s="7"/>
      <c r="D50" s="7"/>
      <c r="E50" s="7"/>
      <c r="F50" s="7"/>
      <c r="G50" s="7"/>
      <c r="H50" s="7"/>
      <c r="I50" s="7"/>
      <c r="J50" s="7"/>
    </row>
  </sheetData>
  <protectedRanges>
    <protectedRange sqref="B2:G2 B4:G4" name="Range2"/>
    <protectedRange sqref="A5:A40" name="Range1"/>
    <protectedRange sqref="B3:G3" name="Range2_4_2_1"/>
    <protectedRange sqref="C7:C39" name="Range1_1"/>
  </protectedRanges>
  <mergeCells count="5">
    <mergeCell ref="J4:N4"/>
    <mergeCell ref="B2:G2"/>
    <mergeCell ref="B1:G1"/>
    <mergeCell ref="B3:G3"/>
    <mergeCell ref="B4:G4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41"/>
  <sheetViews>
    <sheetView workbookViewId="0">
      <selection activeCell="D45" sqref="D45"/>
    </sheetView>
  </sheetViews>
  <sheetFormatPr defaultRowHeight="15" x14ac:dyDescent="0.25"/>
  <cols>
    <col min="1" max="1" width="1.85546875" customWidth="1"/>
    <col min="2" max="2" width="6.28515625" customWidth="1"/>
    <col min="3" max="3" width="27.7109375" customWidth="1"/>
    <col min="4" max="4" width="12.42578125" customWidth="1"/>
    <col min="5" max="5" width="10.85546875" customWidth="1"/>
    <col min="6" max="6" width="9.140625" customWidth="1"/>
    <col min="7" max="7" width="21.140625" customWidth="1"/>
  </cols>
  <sheetData>
    <row r="1" spans="1:10" ht="15.75" x14ac:dyDescent="0.25">
      <c r="B1" s="186" t="s">
        <v>35</v>
      </c>
      <c r="C1" s="186"/>
      <c r="D1" s="186"/>
      <c r="E1" s="186"/>
      <c r="F1" s="186"/>
      <c r="G1" s="186"/>
      <c r="H1" s="7"/>
    </row>
    <row r="2" spans="1:10" ht="15.75" x14ac:dyDescent="0.25">
      <c r="B2" s="178" t="s">
        <v>22</v>
      </c>
      <c r="C2" s="178"/>
      <c r="D2" s="178"/>
      <c r="E2" s="178"/>
      <c r="F2" s="178"/>
      <c r="G2" s="178"/>
      <c r="H2" s="7"/>
    </row>
    <row r="3" spans="1:10" ht="18.75" x14ac:dyDescent="0.25">
      <c r="B3" s="179" t="s">
        <v>39</v>
      </c>
      <c r="C3" s="179"/>
      <c r="D3" s="179"/>
      <c r="E3" s="179"/>
      <c r="F3" s="179"/>
      <c r="G3" s="179"/>
      <c r="H3" s="79"/>
      <c r="I3" s="79"/>
      <c r="J3" s="79"/>
    </row>
    <row r="4" spans="1:10" ht="15.75" x14ac:dyDescent="0.25">
      <c r="B4" s="187" t="s">
        <v>12</v>
      </c>
      <c r="C4" s="187"/>
      <c r="D4" s="187"/>
      <c r="E4" s="187"/>
      <c r="F4" s="187"/>
      <c r="G4" s="187"/>
      <c r="H4" s="7"/>
    </row>
    <row r="5" spans="1:10" ht="16.5" thickBot="1" x14ac:dyDescent="0.3">
      <c r="C5" s="7"/>
      <c r="D5" s="7"/>
      <c r="E5" s="7"/>
      <c r="F5" s="7"/>
      <c r="G5" s="7"/>
      <c r="H5" s="7"/>
    </row>
    <row r="6" spans="1:10" ht="23.25" customHeight="1" thickTop="1" x14ac:dyDescent="0.25">
      <c r="B6" s="49" t="s">
        <v>15</v>
      </c>
      <c r="C6" s="49" t="s">
        <v>16</v>
      </c>
      <c r="D6" s="49" t="s">
        <v>27</v>
      </c>
      <c r="E6" s="49" t="s">
        <v>28</v>
      </c>
      <c r="F6" s="49" t="s">
        <v>18</v>
      </c>
      <c r="G6" s="49" t="s">
        <v>29</v>
      </c>
      <c r="H6" s="7"/>
    </row>
    <row r="7" spans="1:10" ht="15.75" customHeight="1" x14ac:dyDescent="0.25">
      <c r="A7" s="34"/>
      <c r="B7" s="24">
        <v>1</v>
      </c>
      <c r="C7" s="188" t="s">
        <v>47</v>
      </c>
      <c r="D7" s="41">
        <f>' TABULASI ARAH PILIH '!G50</f>
        <v>0</v>
      </c>
      <c r="E7" s="41">
        <f>' TABULASI ARAH PILIH '!G51</f>
        <v>0</v>
      </c>
      <c r="F7" s="24">
        <v>32</v>
      </c>
      <c r="G7" s="48">
        <f>SUM(D7-E7)/F7</f>
        <v>0</v>
      </c>
      <c r="H7" s="7"/>
    </row>
    <row r="8" spans="1:10" ht="15.75" customHeight="1" x14ac:dyDescent="0.25">
      <c r="A8" s="35"/>
      <c r="B8" s="24">
        <v>2</v>
      </c>
      <c r="C8" s="123" t="s">
        <v>48</v>
      </c>
      <c r="D8" s="41">
        <f>' TABULASI ARAH PILIH '!H50</f>
        <v>0</v>
      </c>
      <c r="E8" s="41">
        <f>' TABULASI ARAH PILIH '!H51</f>
        <v>0</v>
      </c>
      <c r="F8" s="24">
        <v>32</v>
      </c>
      <c r="G8" s="48">
        <f t="shared" ref="G8:G39" si="0">SUM(D8-E8)/F8</f>
        <v>0</v>
      </c>
      <c r="H8" s="7"/>
    </row>
    <row r="9" spans="1:10" ht="15.75" customHeight="1" x14ac:dyDescent="0.25">
      <c r="A9" s="35"/>
      <c r="B9" s="24">
        <v>3</v>
      </c>
      <c r="C9" s="123" t="s">
        <v>49</v>
      </c>
      <c r="D9" s="41">
        <f>' TABULASI ARAH PILIH '!I50</f>
        <v>0</v>
      </c>
      <c r="E9" s="41">
        <f>' TABULASI ARAH PILIH '!I51</f>
        <v>0</v>
      </c>
      <c r="F9" s="24">
        <v>32</v>
      </c>
      <c r="G9" s="48">
        <f t="shared" si="0"/>
        <v>0</v>
      </c>
      <c r="H9" s="7"/>
    </row>
    <row r="10" spans="1:10" ht="15.75" x14ac:dyDescent="0.25">
      <c r="B10" s="24">
        <v>4</v>
      </c>
      <c r="C10" s="124" t="s">
        <v>50</v>
      </c>
      <c r="D10" s="41">
        <f>' TABULASI ARAH PILIH '!J50</f>
        <v>0</v>
      </c>
      <c r="E10" s="41">
        <f>' TABULASI ARAH PILIH '!J51</f>
        <v>0</v>
      </c>
      <c r="F10" s="24">
        <v>32</v>
      </c>
      <c r="G10" s="48">
        <f t="shared" si="0"/>
        <v>0</v>
      </c>
      <c r="H10" s="7"/>
    </row>
    <row r="11" spans="1:10" ht="15.75" x14ac:dyDescent="0.25">
      <c r="B11" s="24">
        <v>5</v>
      </c>
      <c r="C11" s="123" t="s">
        <v>51</v>
      </c>
      <c r="D11" s="41">
        <f>' TABULASI ARAH PILIH '!K50</f>
        <v>0</v>
      </c>
      <c r="E11" s="41">
        <f>' TABULASI ARAH PILIH '!K51</f>
        <v>0</v>
      </c>
      <c r="F11" s="24">
        <v>32</v>
      </c>
      <c r="G11" s="48">
        <f t="shared" si="0"/>
        <v>0</v>
      </c>
      <c r="H11" s="7"/>
    </row>
    <row r="12" spans="1:10" ht="15.75" x14ac:dyDescent="0.25">
      <c r="B12" s="24">
        <v>6</v>
      </c>
      <c r="C12" s="123" t="s">
        <v>52</v>
      </c>
      <c r="D12" s="41">
        <f>' TABULASI ARAH PILIH '!L50</f>
        <v>0</v>
      </c>
      <c r="E12" s="41">
        <f>' TABULASI ARAH PILIH '!L51</f>
        <v>0</v>
      </c>
      <c r="F12" s="24">
        <v>32</v>
      </c>
      <c r="G12" s="48">
        <f t="shared" si="0"/>
        <v>0</v>
      </c>
      <c r="H12" s="7"/>
    </row>
    <row r="13" spans="1:10" ht="15.75" customHeight="1" x14ac:dyDescent="0.25">
      <c r="B13" s="24">
        <v>7</v>
      </c>
      <c r="C13" s="123" t="s">
        <v>53</v>
      </c>
      <c r="D13" s="41">
        <f>' TABULASI ARAH PILIH '!M50</f>
        <v>0</v>
      </c>
      <c r="E13" s="41">
        <f>' TABULASI ARAH PILIH '!M51</f>
        <v>0</v>
      </c>
      <c r="F13" s="24">
        <v>32</v>
      </c>
      <c r="G13" s="48">
        <f t="shared" si="0"/>
        <v>0</v>
      </c>
      <c r="H13" s="7"/>
    </row>
    <row r="14" spans="1:10" ht="15.75" customHeight="1" x14ac:dyDescent="0.25">
      <c r="B14" s="24">
        <v>8</v>
      </c>
      <c r="C14" s="123" t="s">
        <v>54</v>
      </c>
      <c r="D14" s="41">
        <f>' TABULASI ARAH PILIH '!N50</f>
        <v>0</v>
      </c>
      <c r="E14" s="41">
        <f>' TABULASI ARAH PILIH '!N51</f>
        <v>0</v>
      </c>
      <c r="F14" s="24">
        <v>32</v>
      </c>
      <c r="G14" s="48">
        <f t="shared" si="0"/>
        <v>0</v>
      </c>
      <c r="H14" s="7"/>
    </row>
    <row r="15" spans="1:10" ht="15.75" x14ac:dyDescent="0.25">
      <c r="B15" s="24">
        <v>9</v>
      </c>
      <c r="C15" s="123" t="s">
        <v>55</v>
      </c>
      <c r="D15" s="41">
        <f>' TABULASI ARAH PILIH '!O50</f>
        <v>0</v>
      </c>
      <c r="E15" s="41">
        <f>' TABULASI ARAH PILIH '!O51</f>
        <v>0</v>
      </c>
      <c r="F15" s="24">
        <v>32</v>
      </c>
      <c r="G15" s="48">
        <f t="shared" si="0"/>
        <v>0</v>
      </c>
      <c r="H15" s="7"/>
    </row>
    <row r="16" spans="1:10" ht="15.75" x14ac:dyDescent="0.25">
      <c r="B16" s="24">
        <v>10</v>
      </c>
      <c r="C16" s="123" t="s">
        <v>56</v>
      </c>
      <c r="D16" s="41">
        <f>' TABULASI ARAH PILIH '!P50</f>
        <v>0</v>
      </c>
      <c r="E16" s="41">
        <f>' TABULASI ARAH PILIH '!P51</f>
        <v>0</v>
      </c>
      <c r="F16" s="24">
        <v>32</v>
      </c>
      <c r="G16" s="48">
        <f t="shared" si="0"/>
        <v>0</v>
      </c>
      <c r="H16" s="7"/>
    </row>
    <row r="17" spans="2:8" ht="15.75" customHeight="1" x14ac:dyDescent="0.25">
      <c r="B17" s="24">
        <v>11</v>
      </c>
      <c r="C17" s="123" t="s">
        <v>57</v>
      </c>
      <c r="D17" s="67">
        <f>' TABULASI ARAH PILIH '!Q50</f>
        <v>0</v>
      </c>
      <c r="E17" s="67">
        <f>' TABULASI ARAH PILIH '!Q51</f>
        <v>0</v>
      </c>
      <c r="F17" s="24">
        <v>32</v>
      </c>
      <c r="G17" s="48">
        <f t="shared" si="0"/>
        <v>0</v>
      </c>
      <c r="H17" s="7"/>
    </row>
    <row r="18" spans="2:8" ht="15.75" x14ac:dyDescent="0.25">
      <c r="B18" s="24">
        <v>12</v>
      </c>
      <c r="C18" s="125" t="s">
        <v>58</v>
      </c>
      <c r="D18" s="67">
        <f>' TABULASI ARAH PILIH '!R50</f>
        <v>0</v>
      </c>
      <c r="E18" s="67">
        <f>' TABULASI ARAH PILIH '!R51</f>
        <v>0</v>
      </c>
      <c r="F18" s="24">
        <v>32</v>
      </c>
      <c r="G18" s="48">
        <f t="shared" si="0"/>
        <v>0</v>
      </c>
      <c r="H18" s="7"/>
    </row>
    <row r="19" spans="2:8" ht="15.75" customHeight="1" x14ac:dyDescent="0.25">
      <c r="B19" s="24">
        <v>13</v>
      </c>
      <c r="C19" s="125" t="s">
        <v>59</v>
      </c>
      <c r="D19" s="67">
        <f>' TABULASI ARAH PILIH '!S50</f>
        <v>0</v>
      </c>
      <c r="E19" s="67">
        <f>' TABULASI ARAH PILIH '!S51</f>
        <v>0</v>
      </c>
      <c r="F19" s="24">
        <v>32</v>
      </c>
      <c r="G19" s="48">
        <f t="shared" si="0"/>
        <v>0</v>
      </c>
      <c r="H19" s="7"/>
    </row>
    <row r="20" spans="2:8" ht="15.75" customHeight="1" x14ac:dyDescent="0.25">
      <c r="B20" s="24">
        <v>14</v>
      </c>
      <c r="C20" s="124" t="s">
        <v>60</v>
      </c>
      <c r="D20" s="41">
        <f>' TABULASI ARAH PILIH '!T50</f>
        <v>0</v>
      </c>
      <c r="E20" s="140">
        <f>' TABULASI ARAH PILIH '!T51</f>
        <v>0</v>
      </c>
      <c r="F20" s="24">
        <v>32</v>
      </c>
      <c r="G20" s="48">
        <f t="shared" si="0"/>
        <v>0</v>
      </c>
      <c r="H20" s="7"/>
    </row>
    <row r="21" spans="2:8" ht="15.75" customHeight="1" x14ac:dyDescent="0.25">
      <c r="B21" s="24">
        <v>15</v>
      </c>
      <c r="C21" s="124" t="s">
        <v>61</v>
      </c>
      <c r="D21" s="67">
        <f>' TABULASI ARAH PILIH '!U50</f>
        <v>0</v>
      </c>
      <c r="E21" s="41">
        <f>' TABULASI ARAH PILIH '!U51</f>
        <v>0</v>
      </c>
      <c r="F21" s="24">
        <v>32</v>
      </c>
      <c r="G21" s="48">
        <f t="shared" si="0"/>
        <v>0</v>
      </c>
      <c r="H21" s="7"/>
    </row>
    <row r="22" spans="2:8" ht="15.75" customHeight="1" x14ac:dyDescent="0.25">
      <c r="B22" s="24">
        <v>16</v>
      </c>
      <c r="C22" s="125" t="s">
        <v>62</v>
      </c>
      <c r="D22" s="67">
        <f>' TABULASI ARAH PILIH '!V50</f>
        <v>0</v>
      </c>
      <c r="E22" s="67">
        <f>' TABULASI ARAH PILIH '!V51</f>
        <v>0</v>
      </c>
      <c r="F22" s="24">
        <v>32</v>
      </c>
      <c r="G22" s="48">
        <f t="shared" si="0"/>
        <v>0</v>
      </c>
      <c r="H22" s="7"/>
    </row>
    <row r="23" spans="2:8" ht="15.75" customHeight="1" x14ac:dyDescent="0.25">
      <c r="B23" s="24">
        <v>17</v>
      </c>
      <c r="C23" s="123" t="s">
        <v>63</v>
      </c>
      <c r="D23" s="67">
        <f>' TABULASI ARAH PILIH '!W50</f>
        <v>0</v>
      </c>
      <c r="E23" s="67">
        <f>' TABULASI ARAH PILIH '!W51</f>
        <v>0</v>
      </c>
      <c r="F23" s="24">
        <v>32</v>
      </c>
      <c r="G23" s="48">
        <f t="shared" si="0"/>
        <v>0</v>
      </c>
      <c r="H23" s="7"/>
    </row>
    <row r="24" spans="2:8" ht="15.75" customHeight="1" x14ac:dyDescent="0.25">
      <c r="B24" s="24">
        <v>18</v>
      </c>
      <c r="C24" s="125" t="s">
        <v>64</v>
      </c>
      <c r="D24" s="67">
        <f>' TABULASI ARAH PILIH '!X50</f>
        <v>0</v>
      </c>
      <c r="E24" s="67">
        <f>' TABULASI ARAH PILIH '!X51</f>
        <v>0</v>
      </c>
      <c r="F24" s="24">
        <v>32</v>
      </c>
      <c r="G24" s="48">
        <f t="shared" si="0"/>
        <v>0</v>
      </c>
      <c r="H24" s="7"/>
    </row>
    <row r="25" spans="2:8" ht="15.75" customHeight="1" x14ac:dyDescent="0.25">
      <c r="B25" s="24">
        <v>19</v>
      </c>
      <c r="C25" s="123" t="s">
        <v>65</v>
      </c>
      <c r="D25" s="67">
        <f>' TABULASI ARAH PILIH '!Y50</f>
        <v>0</v>
      </c>
      <c r="E25" s="67">
        <f>' TABULASI ARAH PILIH '!Y51</f>
        <v>0</v>
      </c>
      <c r="F25" s="24">
        <v>32</v>
      </c>
      <c r="G25" s="48">
        <f t="shared" si="0"/>
        <v>0</v>
      </c>
      <c r="H25" s="7"/>
    </row>
    <row r="26" spans="2:8" ht="15.75" customHeight="1" x14ac:dyDescent="0.25">
      <c r="B26" s="24">
        <v>20</v>
      </c>
      <c r="C26" s="125" t="s">
        <v>66</v>
      </c>
      <c r="D26" s="67">
        <f>' TABULASI ARAH PILIH '!Z50</f>
        <v>0</v>
      </c>
      <c r="E26" s="67">
        <f>' TABULASI ARAH PILIH '!Z51</f>
        <v>0</v>
      </c>
      <c r="F26" s="24">
        <v>32</v>
      </c>
      <c r="G26" s="48">
        <f t="shared" si="0"/>
        <v>0</v>
      </c>
      <c r="H26" s="7"/>
    </row>
    <row r="27" spans="2:8" ht="15.75" customHeight="1" x14ac:dyDescent="0.25">
      <c r="B27" s="24">
        <v>21</v>
      </c>
      <c r="C27" s="125" t="s">
        <v>67</v>
      </c>
      <c r="D27" s="67">
        <f>' TABULASI ARAH PILIH '!AA50</f>
        <v>0</v>
      </c>
      <c r="E27" s="67">
        <f>' TABULASI ARAH PILIH '!AA51</f>
        <v>0</v>
      </c>
      <c r="F27" s="24">
        <v>32</v>
      </c>
      <c r="G27" s="48">
        <f t="shared" si="0"/>
        <v>0</v>
      </c>
      <c r="H27" s="7"/>
    </row>
    <row r="28" spans="2:8" ht="15.75" customHeight="1" x14ac:dyDescent="0.25">
      <c r="B28" s="24">
        <v>22</v>
      </c>
      <c r="C28" s="123" t="s">
        <v>68</v>
      </c>
      <c r="D28" s="67">
        <f>' TABULASI ARAH PILIH '!AB50</f>
        <v>0</v>
      </c>
      <c r="E28" s="67">
        <f>' TABULASI ARAH PILIH '!AB51</f>
        <v>0</v>
      </c>
      <c r="F28" s="24">
        <v>32</v>
      </c>
      <c r="G28" s="48">
        <f t="shared" si="0"/>
        <v>0</v>
      </c>
      <c r="H28" s="7"/>
    </row>
    <row r="29" spans="2:8" ht="15.75" customHeight="1" x14ac:dyDescent="0.25">
      <c r="B29" s="24">
        <v>23</v>
      </c>
      <c r="C29" s="126" t="s">
        <v>69</v>
      </c>
      <c r="D29" s="67">
        <f>' TABULASI ARAH PILIH '!AC50</f>
        <v>0</v>
      </c>
      <c r="E29" s="67">
        <f>' TABULASI ARAH PILIH '!AC51</f>
        <v>0</v>
      </c>
      <c r="F29" s="24">
        <v>32</v>
      </c>
      <c r="G29" s="48">
        <f t="shared" si="0"/>
        <v>0</v>
      </c>
      <c r="H29" s="7"/>
    </row>
    <row r="30" spans="2:8" ht="15.75" customHeight="1" x14ac:dyDescent="0.25">
      <c r="B30" s="24">
        <v>24</v>
      </c>
      <c r="C30" s="126" t="s">
        <v>70</v>
      </c>
      <c r="D30" s="67">
        <f>' TABULASI ARAH PILIH '!AD50</f>
        <v>0</v>
      </c>
      <c r="E30" s="67">
        <f>' TABULASI ARAH PILIH '!AD51</f>
        <v>0</v>
      </c>
      <c r="F30" s="24">
        <v>32</v>
      </c>
      <c r="G30" s="48">
        <f t="shared" si="0"/>
        <v>0</v>
      </c>
      <c r="H30" s="7"/>
    </row>
    <row r="31" spans="2:8" ht="15.75" customHeight="1" x14ac:dyDescent="0.25">
      <c r="B31" s="24">
        <v>25</v>
      </c>
      <c r="C31" s="126" t="s">
        <v>71</v>
      </c>
      <c r="D31" s="67">
        <f>' TABULASI ARAH PILIH '!AE50</f>
        <v>0</v>
      </c>
      <c r="E31" s="67">
        <f>' TABULASI ARAH PILIH '!AE51</f>
        <v>0</v>
      </c>
      <c r="F31" s="24">
        <v>32</v>
      </c>
      <c r="G31" s="48">
        <f t="shared" si="0"/>
        <v>0</v>
      </c>
      <c r="H31" s="7"/>
    </row>
    <row r="32" spans="2:8" ht="15.75" customHeight="1" x14ac:dyDescent="0.25">
      <c r="B32" s="24">
        <v>26</v>
      </c>
      <c r="C32" s="126" t="s">
        <v>72</v>
      </c>
      <c r="D32" s="67">
        <f>' TABULASI ARAH PILIH '!AF50</f>
        <v>0</v>
      </c>
      <c r="E32" s="67">
        <f>' TABULASI ARAH PILIH '!AF51</f>
        <v>0</v>
      </c>
      <c r="F32" s="24">
        <v>32</v>
      </c>
      <c r="G32" s="48">
        <f t="shared" si="0"/>
        <v>0</v>
      </c>
      <c r="H32" s="7"/>
    </row>
    <row r="33" spans="2:8" ht="15.75" customHeight="1" x14ac:dyDescent="0.25">
      <c r="B33" s="24">
        <v>27</v>
      </c>
      <c r="C33" s="126" t="s">
        <v>73</v>
      </c>
      <c r="D33" s="67">
        <f>' TABULASI ARAH PILIH '!AG50</f>
        <v>0</v>
      </c>
      <c r="E33" s="67">
        <f>' TABULASI ARAH PILIH '!AG51</f>
        <v>0</v>
      </c>
      <c r="F33" s="24">
        <v>32</v>
      </c>
      <c r="G33" s="48">
        <f t="shared" si="0"/>
        <v>0</v>
      </c>
      <c r="H33" s="7"/>
    </row>
    <row r="34" spans="2:8" ht="15.75" customHeight="1" x14ac:dyDescent="0.25">
      <c r="B34" s="24">
        <v>28</v>
      </c>
      <c r="C34" s="128" t="s">
        <v>74</v>
      </c>
      <c r="D34" s="67">
        <f>' TABULASI ARAH PILIH '!AH50</f>
        <v>0</v>
      </c>
      <c r="E34" s="67">
        <f>' TABULASI ARAH PILIH '!AH51</f>
        <v>0</v>
      </c>
      <c r="F34" s="24">
        <v>32</v>
      </c>
      <c r="G34" s="48">
        <f t="shared" si="0"/>
        <v>0</v>
      </c>
      <c r="H34" s="7"/>
    </row>
    <row r="35" spans="2:8" ht="15.75" customHeight="1" x14ac:dyDescent="0.25">
      <c r="B35" s="24">
        <v>29</v>
      </c>
      <c r="C35" s="126" t="s">
        <v>75</v>
      </c>
      <c r="D35" s="67">
        <f>' TABULASI ARAH PILIH '!AI50</f>
        <v>0</v>
      </c>
      <c r="E35" s="67">
        <f>' TABULASI ARAH PILIH '!AI51</f>
        <v>0</v>
      </c>
      <c r="F35" s="24">
        <v>32</v>
      </c>
      <c r="G35" s="48">
        <f t="shared" si="0"/>
        <v>0</v>
      </c>
      <c r="H35" s="7"/>
    </row>
    <row r="36" spans="2:8" ht="15.75" customHeight="1" x14ac:dyDescent="0.25">
      <c r="B36" s="24">
        <v>30</v>
      </c>
      <c r="C36" s="126" t="s">
        <v>76</v>
      </c>
      <c r="D36" s="67">
        <f>' TABULASI ARAH PILIH '!AJ50</f>
        <v>0</v>
      </c>
      <c r="E36" s="67">
        <f>' TABULASI ARAH PILIH '!AJ51</f>
        <v>0</v>
      </c>
      <c r="F36" s="24">
        <v>32</v>
      </c>
      <c r="G36" s="48">
        <f t="shared" si="0"/>
        <v>0</v>
      </c>
      <c r="H36" s="7"/>
    </row>
    <row r="37" spans="2:8" ht="15.75" customHeight="1" x14ac:dyDescent="0.25">
      <c r="B37" s="24">
        <v>31</v>
      </c>
      <c r="C37" s="126" t="s">
        <v>77</v>
      </c>
      <c r="D37" s="67">
        <f>' TABULASI ARAH PILIH '!AK50</f>
        <v>0</v>
      </c>
      <c r="E37" s="67">
        <f>' TABULASI ARAH PILIH '!AK51</f>
        <v>0</v>
      </c>
      <c r="F37" s="24">
        <v>32</v>
      </c>
      <c r="G37" s="48">
        <f t="shared" si="0"/>
        <v>0</v>
      </c>
      <c r="H37" s="7"/>
    </row>
    <row r="38" spans="2:8" ht="15.75" customHeight="1" x14ac:dyDescent="0.25">
      <c r="B38" s="24">
        <v>32</v>
      </c>
      <c r="C38" s="126" t="s">
        <v>78</v>
      </c>
      <c r="D38" s="67">
        <f>' TABULASI ARAH PILIH '!AL50</f>
        <v>0</v>
      </c>
      <c r="E38" s="67">
        <f>' TABULASI ARAH PILIH '!AL51</f>
        <v>0</v>
      </c>
      <c r="F38" s="24">
        <v>32</v>
      </c>
      <c r="G38" s="48">
        <f t="shared" si="0"/>
        <v>0</v>
      </c>
      <c r="H38" s="7"/>
    </row>
    <row r="39" spans="2:8" ht="15.75" customHeight="1" x14ac:dyDescent="0.25">
      <c r="B39" s="24">
        <v>33</v>
      </c>
      <c r="C39" s="127" t="s">
        <v>79</v>
      </c>
      <c r="D39" s="67">
        <f>' TABULASI ARAH PILIH '!AM50</f>
        <v>0</v>
      </c>
      <c r="E39" s="67">
        <f>' TABULASI ARAH PILIH '!AM51</f>
        <v>0</v>
      </c>
      <c r="F39" s="24">
        <v>32</v>
      </c>
      <c r="G39" s="48">
        <f t="shared" si="0"/>
        <v>0</v>
      </c>
      <c r="H39" s="7"/>
    </row>
    <row r="40" spans="2:8" ht="15.75" x14ac:dyDescent="0.25">
      <c r="B40" s="37"/>
      <c r="C40" s="36"/>
      <c r="D40" s="37"/>
      <c r="E40" s="37"/>
      <c r="F40" s="37"/>
      <c r="G40" s="47" t="s">
        <v>13</v>
      </c>
      <c r="H40" s="7"/>
    </row>
    <row r="41" spans="2:8" ht="15.75" x14ac:dyDescent="0.25">
      <c r="B41" s="46"/>
      <c r="C41" s="44"/>
      <c r="D41" s="43"/>
      <c r="E41" s="44"/>
      <c r="F41" s="44"/>
      <c r="G41" s="43"/>
      <c r="H41" s="7"/>
    </row>
  </sheetData>
  <protectedRanges>
    <protectedRange sqref="B2:G2 B4:G4" name="Range2"/>
    <protectedRange sqref="A6:A41" name="Range1"/>
    <protectedRange sqref="B3:G3" name="Range2_4_2"/>
    <protectedRange sqref="C7:C39" name="Range1_1"/>
  </protectedRanges>
  <mergeCells count="4">
    <mergeCell ref="B1:G1"/>
    <mergeCell ref="B3:G3"/>
    <mergeCell ref="B4:G4"/>
    <mergeCell ref="B2:G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3" workbookViewId="0">
      <selection activeCell="N12" sqref="N12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TABULASI ARAH PILIH </vt:lpstr>
      <vt:lpstr>INPUT DATA </vt:lpstr>
      <vt:lpstr>INDEKS PEMILIH</vt:lpstr>
      <vt:lpstr>INDEKS PENOLAK</vt:lpstr>
      <vt:lpstr>INDEK PEMILIH - PENOLAK </vt:lpstr>
      <vt:lpstr>SOSIOGRAM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LPM</cp:lastModifiedBy>
  <cp:lastPrinted>2019-03-11T08:33:10Z</cp:lastPrinted>
  <dcterms:created xsi:type="dcterms:W3CDTF">2019-02-25T17:21:34Z</dcterms:created>
  <dcterms:modified xsi:type="dcterms:W3CDTF">2019-04-24T10:48:30Z</dcterms:modified>
</cp:coreProperties>
</file>